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D:\White Oak Township\2025 Meetings\June 11\"/>
    </mc:Choice>
  </mc:AlternateContent>
  <xr:revisionPtr revIDLastSave="0" documentId="13_ncr:1_{2CC0DD1B-D635-452B-ADA4-033DC29CD4E9}" xr6:coauthVersionLast="47" xr6:coauthVersionMax="47" xr10:uidLastSave="{00000000-0000-0000-0000-000000000000}"/>
  <bookViews>
    <workbookView xWindow="-120" yWindow="-120" windowWidth="29040" windowHeight="15720" tabRatio="602" xr2:uid="{00000000-000D-0000-FFFF-FFFF00000000}"/>
  </bookViews>
  <sheets>
    <sheet name="TF LEVY 2025" sheetId="3" r:id="rId1"/>
    <sheet name="Calculations" sheetId="7" r:id="rId2"/>
    <sheet name="Illinois Levy Rates" sheetId="8" r:id="rId3"/>
  </sheets>
  <definedNames>
    <definedName name="_Fill" hidden="1">#REF!</definedName>
    <definedName name="_xlnm.Print_Area" localSheetId="1">Calculations!$A$1:$K$54</definedName>
    <definedName name="_xlnm.Print_Area" localSheetId="0">'TF LEVY 2025'!$A$1:$H$223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25" i="3" l="1"/>
  <c r="B73" i="7" l="1"/>
  <c r="B72" i="7"/>
  <c r="B71" i="7"/>
  <c r="B70" i="7"/>
  <c r="B69" i="7"/>
  <c r="B68" i="7"/>
  <c r="F74" i="7"/>
  <c r="B74" i="7" l="1"/>
  <c r="G74" i="7" s="1"/>
  <c r="B63" i="7" l="1"/>
  <c r="B62" i="7"/>
  <c r="B61" i="7"/>
  <c r="B60" i="7"/>
  <c r="B59" i="7"/>
  <c r="B58" i="7"/>
  <c r="L27" i="7"/>
  <c r="F64" i="7"/>
  <c r="B64" i="7" l="1"/>
  <c r="G64" i="7" s="1"/>
  <c r="I52" i="7"/>
  <c r="I51" i="7"/>
  <c r="I50" i="7"/>
  <c r="I49" i="7"/>
  <c r="I48" i="7"/>
  <c r="I47" i="7"/>
  <c r="K53" i="7"/>
  <c r="H27" i="7"/>
  <c r="F53" i="7"/>
  <c r="D52" i="7"/>
  <c r="D51" i="7"/>
  <c r="D50" i="7"/>
  <c r="D49" i="7"/>
  <c r="D48" i="7"/>
  <c r="D47" i="7"/>
  <c r="B52" i="7"/>
  <c r="B51" i="7"/>
  <c r="B50" i="7"/>
  <c r="B49" i="7"/>
  <c r="B48" i="7"/>
  <c r="B47" i="7"/>
  <c r="J16" i="7"/>
  <c r="I27" i="7" l="1"/>
  <c r="I53" i="7"/>
  <c r="L53" i="7" s="1"/>
  <c r="D53" i="7"/>
  <c r="B53" i="7"/>
  <c r="G53" i="7" l="1"/>
  <c r="D43" i="7"/>
  <c r="D33" i="7" l="1"/>
  <c r="C43" i="7"/>
  <c r="E42" i="7"/>
  <c r="E41" i="7"/>
  <c r="E40" i="7"/>
  <c r="E39" i="7"/>
  <c r="E38" i="7"/>
  <c r="E37" i="7"/>
  <c r="B27" i="7"/>
  <c r="G16" i="7"/>
  <c r="K16" i="7" s="1"/>
  <c r="C7" i="7"/>
  <c r="E16" i="7"/>
  <c r="C3" i="7"/>
  <c r="D3" i="7" s="1"/>
  <c r="C4" i="7"/>
  <c r="D4" i="7" s="1"/>
  <c r="B43" i="7"/>
  <c r="F27" i="7"/>
  <c r="B16" i="7"/>
  <c r="C16" i="7"/>
  <c r="D31" i="7"/>
  <c r="F56" i="3"/>
  <c r="F59" i="3" s="1"/>
  <c r="E124" i="3" s="1"/>
  <c r="F115" i="3"/>
  <c r="F108" i="3"/>
  <c r="F76" i="3"/>
  <c r="E126" i="3" s="1"/>
  <c r="F67" i="3"/>
  <c r="F87" i="3"/>
  <c r="E127" i="3" s="1"/>
  <c r="F96" i="3"/>
  <c r="E128" i="3" s="1"/>
  <c r="D16" i="7" l="1"/>
  <c r="F16" i="7"/>
  <c r="I16" i="7"/>
  <c r="F117" i="3"/>
  <c r="E129" i="3" s="1"/>
  <c r="E43" i="7"/>
  <c r="F43" i="7" s="1"/>
  <c r="E18" i="7"/>
  <c r="G18" i="7"/>
  <c r="C5" i="7"/>
  <c r="F131" i="3" l="1"/>
</calcChain>
</file>

<file path=xl/sharedStrings.xml><?xml version="1.0" encoding="utf-8"?>
<sst xmlns="http://schemas.openxmlformats.org/spreadsheetml/2006/main" count="264" uniqueCount="177">
  <si>
    <t>This certification must be filed by the last Tuesday in  December.</t>
  </si>
  <si>
    <t>Audit</t>
  </si>
  <si>
    <t xml:space="preserve"> </t>
  </si>
  <si>
    <t xml:space="preserve">     TOTAL ADMINISTRATION:</t>
  </si>
  <si>
    <t>AUDIT FUND</t>
  </si>
  <si>
    <t>INSURANCE FUND</t>
  </si>
  <si>
    <t>SOCIAL SECURITY FUND</t>
  </si>
  <si>
    <t xml:space="preserve">ADMINISTRATION </t>
  </si>
  <si>
    <t>______________________________</t>
  </si>
  <si>
    <t xml:space="preserve">     SECTION 2:  That the amount levied for each object and purpose shall be as follows:</t>
  </si>
  <si>
    <t xml:space="preserve">GENERAL TOWN FUND </t>
  </si>
  <si>
    <t>Personnel</t>
  </si>
  <si>
    <t xml:space="preserve">                                                      ______________________________</t>
  </si>
  <si>
    <t xml:space="preserve">                                                                           County Clerk </t>
  </si>
  <si>
    <t>TAX LEVY ORDINANCE</t>
  </si>
  <si>
    <t>CERTIFICATION OF TAX LEVY ORDINANCE</t>
  </si>
  <si>
    <t xml:space="preserve">     TOTAL HOME RELIEF:</t>
  </si>
  <si>
    <t>BOARD OF TRUSTEES</t>
  </si>
  <si>
    <t>AYE</t>
  </si>
  <si>
    <t>NAY</t>
  </si>
  <si>
    <t>ABSENT</t>
  </si>
  <si>
    <t>Contractual Services</t>
  </si>
  <si>
    <t>Commodities</t>
  </si>
  <si>
    <t>Capital Outlay</t>
  </si>
  <si>
    <t>Other Expenditures</t>
  </si>
  <si>
    <t xml:space="preserve">     TOTAL GENERAL TOWN FUND:</t>
  </si>
  <si>
    <t>REF:  General Corporate Tax  60 ILCS 1/235-10</t>
  </si>
  <si>
    <t xml:space="preserve">     TOTAL AUDIT FUND:</t>
  </si>
  <si>
    <t>REF:  Audit Tax 50 ILCS 310/9</t>
  </si>
  <si>
    <t xml:space="preserve">     TOTAL INSURANCE FUND:</t>
  </si>
  <si>
    <t>REF:  Insurance Tax 745 ILCS 10/9-107</t>
  </si>
  <si>
    <t>ILLINOIS MUNICIPAL RETIREMENT FUND (IMRF)</t>
  </si>
  <si>
    <t xml:space="preserve">     TOTAL IMRF FUND:</t>
  </si>
  <si>
    <t>REF:  IMRF Tax 40 ILCS 5/7-171</t>
  </si>
  <si>
    <t xml:space="preserve">     TOTAL SOCIAL SECURITY FUND:</t>
  </si>
  <si>
    <t>REF: Social Security Tax 40 ILCS 5/21-110 &amp; 110.1</t>
  </si>
  <si>
    <t xml:space="preserve">GENERAL ASSISTANCE FUND </t>
  </si>
  <si>
    <t xml:space="preserve">HOME RELIEF </t>
  </si>
  <si>
    <t xml:space="preserve">     TOTAL GENERAL ASSISTANCE FUND:</t>
  </si>
  <si>
    <t>REF:  Public Assistance Tax  60 ILCS 1/235-20</t>
  </si>
  <si>
    <t>TAX LEVY SUMMARY</t>
  </si>
  <si>
    <t>General Corporate Tax</t>
  </si>
  <si>
    <t>Audit Tax</t>
  </si>
  <si>
    <t>Insurance Tax</t>
  </si>
  <si>
    <t>Illinois Municipal Retirement Tax</t>
  </si>
  <si>
    <t>Social Security Tax</t>
  </si>
  <si>
    <t xml:space="preserve">     TOTAL TAXES LEVIED:</t>
  </si>
  <si>
    <t>____</t>
  </si>
  <si>
    <t xml:space="preserve">             ______________________________</t>
  </si>
  <si>
    <t>WHITE OAK TOWNSHIP</t>
  </si>
  <si>
    <t>of Trustees of White Oak Township, McLean County, Illinois</t>
  </si>
  <si>
    <t>Catherine Metsker</t>
  </si>
  <si>
    <t xml:space="preserve">     The undersigned, duly elected, qualified and acting Clerk of White Oak </t>
  </si>
  <si>
    <t xml:space="preserve">Township, McLean County, Illinois, does hereby certify that the attached </t>
  </si>
  <si>
    <t xml:space="preserve">                                                                                                                             Township Clerk </t>
  </si>
  <si>
    <t>General Town Fund                 Insurance Fund</t>
  </si>
  <si>
    <t>Illinois Municipal Retirement Fund      Social Security Fund</t>
  </si>
  <si>
    <t>General Assistance Fund       Audit Fund</t>
  </si>
  <si>
    <t>Personnel Contribution</t>
  </si>
  <si>
    <t>General Assistance Tax</t>
  </si>
  <si>
    <t>Farm</t>
  </si>
  <si>
    <t>Wind Company</t>
  </si>
  <si>
    <t>Residental</t>
  </si>
  <si>
    <t>Commercial</t>
  </si>
  <si>
    <t>State RR</t>
  </si>
  <si>
    <t>Local RR</t>
  </si>
  <si>
    <t>Total</t>
  </si>
  <si>
    <t>Town Fund</t>
  </si>
  <si>
    <t>Final 2011</t>
  </si>
  <si>
    <t xml:space="preserve"> WHITE OAK TOWNSHIP</t>
  </si>
  <si>
    <t>EAV</t>
  </si>
  <si>
    <t>IMFR</t>
  </si>
  <si>
    <t>FICA</t>
  </si>
  <si>
    <t xml:space="preserve">GA </t>
  </si>
  <si>
    <t xml:space="preserve">  Town Clerk</t>
  </si>
  <si>
    <t xml:space="preserve">Liability  Insurance  </t>
  </si>
  <si>
    <t xml:space="preserve">     An ordinance levying taxes for all town purposes for White Oak Township, McLean County,  </t>
  </si>
  <si>
    <t xml:space="preserve">     BE IT ORDAINED by the Board of Trustees of White Oak Township, McLean County,</t>
  </si>
  <si>
    <t xml:space="preserve"> Illinois, as follows:</t>
  </si>
  <si>
    <t xml:space="preserve">assessed and equalized, in order to meet and defray all the necessary expenses and liabilities of </t>
  </si>
  <si>
    <t>for such purposes as:</t>
  </si>
  <si>
    <t>are hereby levied upon all property subject to taxation within the Township as that property is</t>
  </si>
  <si>
    <t xml:space="preserve">     SECTION 3:  That the White Oak Town Clerk shall make and file with the County Clerk of </t>
  </si>
  <si>
    <t xml:space="preserve">said County of McLean, on or before the last Tuesday of December, a duly certified copy </t>
  </si>
  <si>
    <t xml:space="preserve">of this ordinance. </t>
  </si>
  <si>
    <t xml:space="preserve">reason be held invalid or to be unconstitutional, such finding shall not effect the validity of the </t>
  </si>
  <si>
    <t>remaining portion of this ordinance.</t>
  </si>
  <si>
    <t xml:space="preserve">     SECTION 4:  That if any section, subdivision, or sentence of this ordinance shall for any </t>
  </si>
  <si>
    <t xml:space="preserve">     SECTION 5:  That this ordinance shall be in full force and effect after its adoption, as </t>
  </si>
  <si>
    <t>provided by law.</t>
  </si>
  <si>
    <t xml:space="preserve">hereto is a true and correct copy of the Tax Levy Ordinance, of said Township for the </t>
  </si>
  <si>
    <t xml:space="preserve">on behalf of White Oak Township, McLean County, Illinois.  </t>
  </si>
  <si>
    <t xml:space="preserve">     This certification is made and filed pursuant to the requirements of  (60 ILCS 1/75-20) and </t>
  </si>
  <si>
    <t>2013 EAV</t>
  </si>
  <si>
    <t>2012 Rate</t>
  </si>
  <si>
    <t>1) If the EAV is $36 million or more, then the maximum rate is 0.25%.</t>
  </si>
  <si>
    <t>2) If the EAV is $30 million but less than $36 million, the rate cannot produce tax revenues more than $90,000.</t>
  </si>
  <si>
    <t xml:space="preserve">3) If the EAV is less than $15 million, then the maximum rate is 0.45%. </t>
  </si>
  <si>
    <t>22 &amp; 23 = 0.37%</t>
  </si>
  <si>
    <t xml:space="preserve">$15 &amp; $16 million = 0.44% </t>
  </si>
  <si>
    <t xml:space="preserve">16 &amp; 17 = 0.43% </t>
  </si>
  <si>
    <t>24 &amp; 25   = 0.35%</t>
  </si>
  <si>
    <t xml:space="preserve">17 &amp; 18 = 0.42% </t>
  </si>
  <si>
    <t>25 &amp; 26   = 0.34%</t>
  </si>
  <si>
    <t>$23 &amp; $24 = 0.36%</t>
  </si>
  <si>
    <t xml:space="preserve">18 &amp; 19 = 0.41% </t>
  </si>
  <si>
    <t>26 &amp; 27   = 0.33%</t>
  </si>
  <si>
    <t xml:space="preserve">19 &amp; 20 = 0.40% </t>
  </si>
  <si>
    <t>27 &amp; 28   = 0.32%</t>
  </si>
  <si>
    <t xml:space="preserve">20 &amp; 21 = 0.39% </t>
  </si>
  <si>
    <t>28 &amp; 29   = 0.31%</t>
  </si>
  <si>
    <t xml:space="preserve">21 &amp; 22 = 0.38% </t>
  </si>
  <si>
    <t>29 &amp; 30   = 0.30%</t>
  </si>
  <si>
    <t xml:space="preserve">Max Corporate Rate </t>
  </si>
  <si>
    <t>EAV Between $ XX &amp; $ XX = XX%</t>
  </si>
  <si>
    <t xml:space="preserve">0.10% - To qualify for state aid, an amount must be levied which, when added to the unobligated balance, equals   </t>
  </si>
  <si>
    <t>TOWNSHIPS</t>
  </si>
  <si>
    <t>Corporate    60 ILCS 1/235-10     DOR Code 001</t>
  </si>
  <si>
    <t>General Assistance    60 ILCS 1/235-20     DOR Code 054</t>
  </si>
  <si>
    <t>Social Security    40 ILCS 5/21-110, 5/21 - 110.1    DOR Code 047</t>
  </si>
  <si>
    <t>Audit    50 ILCS 310/9    DOR Code 027</t>
  </si>
  <si>
    <t>Illinois Municipal Retirement Fund     40 ILCS 5/7-171, 5/7-132.1      DOR Code 005</t>
  </si>
  <si>
    <t>Residential</t>
  </si>
  <si>
    <t>Commerical</t>
  </si>
  <si>
    <t xml:space="preserve">2012 Actual </t>
  </si>
  <si>
    <t xml:space="preserve">2012 Rate </t>
  </si>
  <si>
    <t xml:space="preserve">2013 Rate </t>
  </si>
  <si>
    <t>Calculated 2013</t>
  </si>
  <si>
    <t>2013 Levy</t>
  </si>
  <si>
    <t xml:space="preserve">No rate limit. An amount sufficient to meet the cost of participating in the Social Security Program. Also may include  an amount sufficient to meet the cost of participating in the Federal Medicare Program. </t>
  </si>
  <si>
    <t>0.10%. Includes Assistance to Indigent Veterans. May be increased to amount approved by referendum at a general   election.</t>
  </si>
  <si>
    <t>No rate limit. An amount which when added to all other receipts, will be sufficient to meet the   requirements of the pension fund. Applies to townships outlined in 40 ILCS 5/7-132.</t>
  </si>
  <si>
    <t xml:space="preserve">5) If the EAV was more than $15 million before 9-17-83, then the maximum rate is 0.25%. Maximum rate may be  increased to the rates in the sliding scale below by a refe-rendum at the annual town meeting. </t>
  </si>
  <si>
    <t xml:space="preserve">6) If the EAV was less than $15 million before 9-17-83, but has now increased, then the maximum rates are in the following sliding scale.  </t>
  </si>
  <si>
    <t>4) If the EAV is less than $10 million and a referendum is passed at a general election, the maximum rate is not more than 0.65%.</t>
  </si>
  <si>
    <t xml:space="preserve">                     Chairman - Supervisor</t>
  </si>
  <si>
    <t>Amount Levied</t>
  </si>
  <si>
    <t xml:space="preserve">2014 FICA </t>
  </si>
  <si>
    <t>2014 IMRF</t>
  </si>
  <si>
    <t xml:space="preserve">2014 Rate </t>
  </si>
  <si>
    <t>2013 Rate Actual</t>
  </si>
  <si>
    <t>2014 EAV</t>
  </si>
  <si>
    <t>2014-2015 Budget</t>
  </si>
  <si>
    <t>2013 Rate X 2014 EAV</t>
  </si>
  <si>
    <t>2014 Rate X 2014 EAV</t>
  </si>
  <si>
    <t>IMRF Tax</t>
  </si>
  <si>
    <t>Town Fund Tax</t>
  </si>
  <si>
    <t>GA Tax</t>
  </si>
  <si>
    <t>FICA Tax</t>
  </si>
  <si>
    <t xml:space="preserve"> TOTAL BUDGETED </t>
  </si>
  <si>
    <t>2015-2016 Budget</t>
  </si>
  <si>
    <t>2015 EAV</t>
  </si>
  <si>
    <t>2015 Rate X 2015 EAV</t>
  </si>
  <si>
    <t xml:space="preserve">2015 Rate </t>
  </si>
  <si>
    <t>2016 EAV</t>
  </si>
  <si>
    <t xml:space="preserve">2015 Actual </t>
  </si>
  <si>
    <t xml:space="preserve">2016 Est. </t>
  </si>
  <si>
    <t>2015 Rate X 2016 EAV</t>
  </si>
  <si>
    <t>2016-2017 Budget</t>
  </si>
  <si>
    <t xml:space="preserve">the Township as required by statute or  voted by the people in accordance with the law, </t>
  </si>
  <si>
    <t>Peggy Braffet</t>
  </si>
  <si>
    <t>Randal Lorimor</t>
  </si>
  <si>
    <t>Lacie Walk</t>
  </si>
  <si>
    <t>2016 Rate X 2017 EAV</t>
  </si>
  <si>
    <t xml:space="preserve">2016 Rate </t>
  </si>
  <si>
    <t>2017-2018 Budget</t>
  </si>
  <si>
    <t>2017 EAV</t>
  </si>
  <si>
    <t>Danielle Myers</t>
  </si>
  <si>
    <t>Angela Onuma</t>
  </si>
  <si>
    <t>ORDINANCE No. 2025-04</t>
  </si>
  <si>
    <t>Illinois, for the tax year 2025 collectable in 2026.</t>
  </si>
  <si>
    <t>for the year 2025.</t>
  </si>
  <si>
    <t xml:space="preserve">     SECTION 1:  That the sum of twenty-eight thousand seven hundred seventy Dollars ($28,770)</t>
  </si>
  <si>
    <t xml:space="preserve">     ADOPTED this  19th  day of May, 2025, pursuant to a roll call vote by the Board</t>
  </si>
  <si>
    <t>year 2025, as  adopted this 19th  day of May, 2025.</t>
  </si>
  <si>
    <t xml:space="preserve">                                              Date this 19th day of May , 2025</t>
  </si>
  <si>
    <t xml:space="preserve">                                        Filed this _____ day of _______________,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</si>
</sst>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quot;$&quot;#,##0.00"/>
    <numFmt numFmtId="165" formatCode="0.000"/>
    <numFmt numFmtId="166" formatCode="0.000000"/>
    <numFmt numFmtId="167" formatCode="0.0000000"/>
    <numFmt numFmtId="168" formatCode="&quot;$&quot;#,##0"/>
    <numFmt numFmtId="169" formatCode="0.00000000"/>
  </numFmts>
  <fonts count="14">
    <font>
      <sz val="12"/>
      <name val="TimesNewRomanPS"/>
    </font>
    <font>
      <sz val="12"/>
      <name val="TimesNewRomanPS"/>
    </font>
    <font>
      <sz val="12"/>
      <color indexed="12"/>
      <name val="TimesNewRomanPS"/>
    </font>
    <font>
      <b/>
      <sz val="12"/>
      <name val="TimesNewRomanPS"/>
    </font>
    <font>
      <b/>
      <sz val="10"/>
      <name val="TimesNewRomanPS"/>
    </font>
    <font>
      <sz val="12"/>
      <color theme="9" tint="-0.249977111117893"/>
      <name val="TimesNewRomanPS"/>
    </font>
    <font>
      <b/>
      <sz val="10"/>
      <name val="Arial"/>
      <family val="2"/>
    </font>
    <font>
      <sz val="10"/>
      <name val="Arial"/>
      <family val="2"/>
    </font>
    <font>
      <b/>
      <sz val="14"/>
      <name val="TimesNewRomanPS"/>
    </font>
    <font>
      <sz val="10"/>
      <name val="Tahoma"/>
      <family val="2"/>
    </font>
    <font>
      <b/>
      <sz val="10"/>
      <name val="Tahoma"/>
      <family val="2"/>
    </font>
    <font>
      <b/>
      <sz val="10"/>
      <color indexed="12"/>
      <name val="Tahoma"/>
      <family val="2"/>
    </font>
    <font>
      <sz val="10"/>
      <color indexed="12"/>
      <name val="Tahoma"/>
      <family val="2"/>
    </font>
    <font>
      <b/>
      <u/>
      <sz val="10"/>
      <name val="Tahoma"/>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58">
    <xf numFmtId="0" fontId="0" fillId="0" borderId="0" xfId="0"/>
    <xf numFmtId="0" fontId="1" fillId="0" borderId="0" xfId="0" applyFont="1"/>
    <xf numFmtId="37" fontId="2" fillId="0" borderId="0" xfId="0" applyNumberFormat="1" applyFont="1" applyProtection="1">
      <protection locked="0"/>
    </xf>
    <xf numFmtId="37" fontId="1" fillId="0" borderId="0" xfId="0" applyNumberFormat="1" applyFont="1"/>
    <xf numFmtId="0" fontId="3" fillId="0" borderId="0" xfId="0" applyFont="1"/>
    <xf numFmtId="164" fontId="0" fillId="0" borderId="0" xfId="0" applyNumberFormat="1"/>
    <xf numFmtId="10" fontId="0" fillId="0" borderId="0" xfId="0" applyNumberFormat="1"/>
    <xf numFmtId="0" fontId="3" fillId="0" borderId="0" xfId="0" applyFont="1" applyAlignment="1">
      <alignment wrapText="1"/>
    </xf>
    <xf numFmtId="0" fontId="0" fillId="0" borderId="0" xfId="0" applyAlignment="1">
      <alignment wrapText="1"/>
    </xf>
    <xf numFmtId="164" fontId="0" fillId="0" borderId="0" xfId="0" applyNumberFormat="1" applyAlignment="1">
      <alignment wrapText="1"/>
    </xf>
    <xf numFmtId="164" fontId="5" fillId="0" borderId="0" xfId="0" applyNumberFormat="1" applyFont="1" applyAlignment="1">
      <alignment wrapText="1"/>
    </xf>
    <xf numFmtId="164" fontId="5" fillId="0" borderId="0" xfId="0" applyNumberFormat="1" applyFont="1"/>
    <xf numFmtId="165" fontId="0" fillId="0" borderId="0" xfId="0" applyNumberFormat="1"/>
    <xf numFmtId="0" fontId="4" fillId="0" borderId="0" xfId="0" applyFont="1" applyAlignment="1">
      <alignment wrapText="1"/>
    </xf>
    <xf numFmtId="0" fontId="0" fillId="0" borderId="0" xfId="0" applyAlignment="1">
      <alignment horizontal="left" vertical="top"/>
    </xf>
    <xf numFmtId="44" fontId="0" fillId="0" borderId="0" xfId="0" applyNumberFormat="1"/>
    <xf numFmtId="0" fontId="6" fillId="0" borderId="0" xfId="0" applyFont="1"/>
    <xf numFmtId="0" fontId="7" fillId="0" borderId="0" xfId="0" applyFont="1"/>
    <xf numFmtId="166" fontId="3" fillId="0" borderId="0" xfId="0" applyNumberFormat="1" applyFont="1" applyAlignment="1">
      <alignment wrapText="1"/>
    </xf>
    <xf numFmtId="166" fontId="0" fillId="0" borderId="0" xfId="0" applyNumberFormat="1"/>
    <xf numFmtId="10" fontId="0" fillId="0" borderId="0" xfId="0" applyNumberFormat="1" applyAlignment="1">
      <alignment wrapText="1"/>
    </xf>
    <xf numFmtId="0" fontId="6" fillId="0" borderId="0" xfId="0" applyFont="1" applyAlignment="1">
      <alignment wrapText="1"/>
    </xf>
    <xf numFmtId="0" fontId="7" fillId="0" borderId="0" xfId="0" applyFont="1" applyAlignment="1">
      <alignment wrapText="1"/>
    </xf>
    <xf numFmtId="10" fontId="7" fillId="0" borderId="0" xfId="0" applyNumberFormat="1" applyFont="1" applyAlignment="1">
      <alignment horizontal="left" wrapText="1"/>
    </xf>
    <xf numFmtId="1" fontId="0" fillId="0" borderId="0" xfId="0" applyNumberFormat="1"/>
    <xf numFmtId="167" fontId="0" fillId="0" borderId="0" xfId="0" applyNumberFormat="1"/>
    <xf numFmtId="1" fontId="3" fillId="0" borderId="0" xfId="0" applyNumberFormat="1" applyFont="1" applyAlignment="1">
      <alignment wrapText="1"/>
    </xf>
    <xf numFmtId="0" fontId="3" fillId="2" borderId="0" xfId="0" applyFont="1" applyFill="1"/>
    <xf numFmtId="0" fontId="0" fillId="2" borderId="0" xfId="0" applyFill="1"/>
    <xf numFmtId="0" fontId="1" fillId="2" borderId="0" xfId="0" applyFont="1" applyFill="1"/>
    <xf numFmtId="168" fontId="0" fillId="2" borderId="0" xfId="0" applyNumberFormat="1" applyFill="1"/>
    <xf numFmtId="0" fontId="3" fillId="2" borderId="0" xfId="0" applyFont="1" applyFill="1" applyAlignment="1">
      <alignment horizontal="left"/>
    </xf>
    <xf numFmtId="0" fontId="8" fillId="0" borderId="0" xfId="0" applyFont="1"/>
    <xf numFmtId="168" fontId="0" fillId="0" borderId="0" xfId="0" applyNumberFormat="1"/>
    <xf numFmtId="0" fontId="3" fillId="0" borderId="0" xfId="0" applyFont="1" applyAlignment="1">
      <alignment horizontal="left"/>
    </xf>
    <xf numFmtId="169" fontId="0" fillId="0" borderId="0" xfId="0" applyNumberFormat="1"/>
    <xf numFmtId="0" fontId="9" fillId="0" borderId="0" xfId="0" applyFont="1"/>
    <xf numFmtId="0" fontId="10" fillId="0" borderId="0" xfId="0" applyFont="1" applyAlignment="1">
      <alignment horizontal="centerContinuous"/>
    </xf>
    <xf numFmtId="0" fontId="9" fillId="0" borderId="0" xfId="0" applyFont="1" applyAlignment="1">
      <alignment horizontal="centerContinuous"/>
    </xf>
    <xf numFmtId="0" fontId="12" fillId="0" borderId="0" xfId="0" applyFont="1" applyProtection="1">
      <protection locked="0"/>
    </xf>
    <xf numFmtId="0" fontId="12" fillId="0" borderId="0" xfId="0" applyFont="1" applyAlignment="1" applyProtection="1">
      <alignment horizontal="centerContinuous"/>
      <protection locked="0"/>
    </xf>
    <xf numFmtId="37" fontId="13" fillId="0" borderId="0" xfId="0" applyNumberFormat="1" applyFont="1" applyAlignment="1">
      <alignment horizontal="right"/>
    </xf>
    <xf numFmtId="0" fontId="13" fillId="0" borderId="0" xfId="0" applyFont="1" applyAlignment="1">
      <alignment horizontal="center"/>
    </xf>
    <xf numFmtId="0" fontId="13" fillId="0" borderId="0" xfId="0" applyFont="1"/>
    <xf numFmtId="37" fontId="12" fillId="0" borderId="0" xfId="0" applyNumberFormat="1" applyFont="1" applyProtection="1">
      <protection locked="0"/>
    </xf>
    <xf numFmtId="37" fontId="9" fillId="0" borderId="0" xfId="0" applyNumberFormat="1" applyFont="1"/>
    <xf numFmtId="164" fontId="9" fillId="0" borderId="0" xfId="0" applyNumberFormat="1" applyFont="1"/>
    <xf numFmtId="0" fontId="10" fillId="0" borderId="0" xfId="0" applyFont="1"/>
    <xf numFmtId="37" fontId="13" fillId="0" borderId="0" xfId="0" applyNumberFormat="1" applyFont="1" applyAlignment="1">
      <alignment horizontal="center"/>
    </xf>
    <xf numFmtId="168" fontId="9" fillId="0" borderId="0" xfId="0" applyNumberFormat="1" applyFont="1"/>
    <xf numFmtId="0" fontId="13" fillId="0" borderId="0" xfId="0" applyFont="1" applyAlignment="1">
      <alignment horizontal="right"/>
    </xf>
    <xf numFmtId="0" fontId="12" fillId="0" borderId="0" xfId="0" applyFont="1" applyAlignment="1" applyProtection="1">
      <alignment horizontal="right"/>
      <protection locked="0"/>
    </xf>
    <xf numFmtId="37" fontId="9" fillId="0" borderId="0" xfId="0" applyNumberFormat="1" applyFont="1" applyAlignment="1">
      <alignment horizontal="centerContinuous"/>
    </xf>
    <xf numFmtId="0" fontId="12" fillId="0" borderId="0" xfId="0" applyFont="1" applyAlignment="1" applyProtection="1">
      <alignment horizontal="left"/>
      <protection locked="0"/>
    </xf>
    <xf numFmtId="0" fontId="12" fillId="0" borderId="0" xfId="0" applyFont="1" applyAlignment="1" applyProtection="1">
      <alignment horizontal="center"/>
      <protection locked="0"/>
    </xf>
    <xf numFmtId="37" fontId="12" fillId="2" borderId="0" xfId="0" applyNumberFormat="1" applyFont="1" applyFill="1" applyProtection="1">
      <protection locked="0"/>
    </xf>
    <xf numFmtId="0" fontId="10" fillId="0" borderId="0" xfId="0" applyFont="1" applyAlignment="1">
      <alignment horizontal="center"/>
    </xf>
    <xf numFmtId="0" fontId="11" fillId="0" borderId="0" xfId="0" applyFont="1" applyAlignment="1" applyProtection="1">
      <alignment horizontal="center"/>
      <protection locked="0"/>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4:Q229"/>
  <sheetViews>
    <sheetView tabSelected="1" defaultGridColor="0" topLeftCell="A178" colorId="22" zoomScale="87" zoomScaleNormal="87" workbookViewId="0">
      <selection activeCell="A179" sqref="A179:XFD223"/>
    </sheetView>
  </sheetViews>
  <sheetFormatPr defaultColWidth="9.625" defaultRowHeight="12.75"/>
  <cols>
    <col min="1" max="1" width="6.625" style="36" customWidth="1"/>
    <col min="2" max="2" width="2.625" style="36" customWidth="1"/>
    <col min="3" max="3" width="14.375" style="36" customWidth="1"/>
    <col min="4" max="4" width="13.625" style="36" customWidth="1"/>
    <col min="5" max="5" width="12.625" style="36" customWidth="1"/>
    <col min="6" max="7" width="16.625" style="36" customWidth="1"/>
    <col min="8" max="8" width="6.875" style="36" customWidth="1"/>
    <col min="9" max="9" width="17.5" style="36" customWidth="1"/>
    <col min="10" max="10" width="13.875" style="36" bestFit="1" customWidth="1"/>
    <col min="11" max="11" width="11.25" style="36" bestFit="1" customWidth="1"/>
    <col min="12" max="13" width="13.875" style="36" bestFit="1" customWidth="1"/>
    <col min="14" max="14" width="9.875" style="36" bestFit="1" customWidth="1"/>
    <col min="15" max="17" width="11.25" style="36" bestFit="1" customWidth="1"/>
    <col min="18" max="16384" width="9.625" style="36"/>
  </cols>
  <sheetData>
    <row r="4" spans="1:8">
      <c r="A4" s="56" t="s">
        <v>14</v>
      </c>
      <c r="B4" s="56"/>
      <c r="C4" s="56"/>
      <c r="D4" s="56"/>
      <c r="E4" s="56"/>
      <c r="F4" s="56"/>
      <c r="G4" s="56"/>
      <c r="H4" s="56"/>
    </row>
    <row r="5" spans="1:8">
      <c r="A5" s="37"/>
      <c r="B5" s="38"/>
      <c r="C5" s="38"/>
      <c r="D5" s="38"/>
      <c r="E5" s="38"/>
      <c r="F5" s="38"/>
    </row>
    <row r="6" spans="1:8">
      <c r="A6" s="56" t="s">
        <v>49</v>
      </c>
      <c r="B6" s="56"/>
      <c r="C6" s="56"/>
      <c r="D6" s="56"/>
      <c r="E6" s="56"/>
      <c r="F6" s="56"/>
      <c r="G6" s="56"/>
      <c r="H6" s="56"/>
    </row>
    <row r="7" spans="1:8">
      <c r="A7" s="37"/>
      <c r="B7" s="38"/>
      <c r="C7" s="38"/>
      <c r="D7" s="38"/>
      <c r="E7" s="38"/>
      <c r="F7" s="38"/>
    </row>
    <row r="8" spans="1:8">
      <c r="A8" s="57" t="s">
        <v>169</v>
      </c>
      <c r="B8" s="57"/>
      <c r="C8" s="57"/>
      <c r="D8" s="57"/>
      <c r="E8" s="57"/>
      <c r="F8" s="57"/>
      <c r="G8" s="57"/>
      <c r="H8" s="57"/>
    </row>
    <row r="12" spans="1:8">
      <c r="A12" s="39" t="s">
        <v>76</v>
      </c>
      <c r="B12" s="39"/>
      <c r="C12" s="39"/>
      <c r="D12" s="39"/>
      <c r="E12" s="39"/>
      <c r="F12" s="39"/>
    </row>
    <row r="13" spans="1:8">
      <c r="A13" s="39"/>
      <c r="B13" s="39"/>
      <c r="C13" s="39"/>
      <c r="D13" s="39"/>
      <c r="E13" s="39"/>
      <c r="F13" s="39"/>
    </row>
    <row r="14" spans="1:8">
      <c r="A14" s="39" t="s">
        <v>170</v>
      </c>
      <c r="B14" s="39"/>
      <c r="C14" s="39"/>
      <c r="D14" s="39"/>
      <c r="E14" s="39"/>
      <c r="F14" s="39"/>
    </row>
    <row r="15" spans="1:8">
      <c r="A15" s="39"/>
      <c r="B15" s="39"/>
      <c r="C15" s="39"/>
      <c r="D15" s="39"/>
      <c r="E15" s="39"/>
      <c r="F15" s="39"/>
    </row>
    <row r="16" spans="1:8">
      <c r="A16" s="39"/>
      <c r="B16" s="39"/>
      <c r="C16" s="39"/>
      <c r="D16" s="39"/>
      <c r="E16" s="39"/>
      <c r="F16" s="39"/>
    </row>
    <row r="17" spans="1:6">
      <c r="A17" s="39" t="s">
        <v>77</v>
      </c>
      <c r="B17" s="39"/>
      <c r="C17" s="39"/>
      <c r="D17" s="39"/>
      <c r="E17" s="39"/>
      <c r="F17" s="39"/>
    </row>
    <row r="18" spans="1:6">
      <c r="A18" s="39"/>
      <c r="B18" s="39"/>
      <c r="C18" s="39"/>
      <c r="D18" s="39"/>
      <c r="E18" s="39"/>
      <c r="F18" s="39"/>
    </row>
    <row r="19" spans="1:6">
      <c r="A19" s="39" t="s">
        <v>78</v>
      </c>
      <c r="B19" s="39"/>
      <c r="C19" s="39"/>
      <c r="D19" s="39"/>
      <c r="E19" s="39"/>
      <c r="F19" s="39"/>
    </row>
    <row r="20" spans="1:6">
      <c r="A20" s="39"/>
      <c r="B20" s="39"/>
      <c r="C20" s="39"/>
      <c r="D20" s="39"/>
      <c r="E20" s="39"/>
      <c r="F20" s="39"/>
    </row>
    <row r="21" spans="1:6">
      <c r="A21" s="39" t="s">
        <v>172</v>
      </c>
      <c r="B21" s="39"/>
      <c r="C21" s="39"/>
      <c r="D21" s="39"/>
      <c r="E21" s="39"/>
      <c r="F21" s="39"/>
    </row>
    <row r="22" spans="1:6">
      <c r="A22" s="39"/>
      <c r="B22" s="39"/>
      <c r="C22" s="39"/>
      <c r="D22" s="39"/>
      <c r="E22" s="39"/>
      <c r="F22" s="39"/>
    </row>
    <row r="23" spans="1:6">
      <c r="A23" s="36" t="s">
        <v>81</v>
      </c>
      <c r="B23" s="39"/>
      <c r="C23" s="39"/>
      <c r="D23" s="39"/>
      <c r="E23" s="39"/>
      <c r="F23" s="39"/>
    </row>
    <row r="24" spans="1:6">
      <c r="B24" s="39"/>
      <c r="C24" s="39"/>
      <c r="D24" s="39"/>
      <c r="E24" s="39"/>
      <c r="F24" s="39"/>
    </row>
    <row r="25" spans="1:6">
      <c r="A25" s="36" t="s">
        <v>79</v>
      </c>
      <c r="B25" s="39"/>
      <c r="C25" s="39"/>
      <c r="D25" s="39"/>
      <c r="E25" s="39"/>
      <c r="F25" s="39"/>
    </row>
    <row r="26" spans="1:6">
      <c r="B26" s="39"/>
      <c r="C26" s="39"/>
      <c r="D26" s="39"/>
      <c r="E26" s="39"/>
      <c r="F26" s="39"/>
    </row>
    <row r="27" spans="1:6">
      <c r="A27" s="36" t="s">
        <v>159</v>
      </c>
      <c r="B27" s="39"/>
      <c r="C27" s="39"/>
      <c r="D27" s="39"/>
      <c r="E27" s="39"/>
      <c r="F27" s="39"/>
    </row>
    <row r="28" spans="1:6">
      <c r="B28" s="39"/>
      <c r="C28" s="39"/>
      <c r="D28" s="39"/>
      <c r="E28" s="39"/>
      <c r="F28" s="39"/>
    </row>
    <row r="29" spans="1:6">
      <c r="A29" s="39" t="s">
        <v>80</v>
      </c>
      <c r="B29" s="39"/>
      <c r="C29" s="39"/>
      <c r="D29" s="39"/>
      <c r="E29" s="39"/>
      <c r="F29" s="39"/>
    </row>
    <row r="30" spans="1:6">
      <c r="A30" s="39"/>
      <c r="B30" s="39"/>
      <c r="C30" s="39"/>
      <c r="D30" s="39"/>
      <c r="E30" s="39"/>
      <c r="F30" s="39"/>
    </row>
    <row r="31" spans="1:6">
      <c r="A31" s="40" t="s">
        <v>55</v>
      </c>
      <c r="B31" s="40"/>
      <c r="C31" s="40"/>
      <c r="D31" s="40"/>
      <c r="E31" s="40"/>
      <c r="F31" s="40"/>
    </row>
    <row r="32" spans="1:6">
      <c r="A32" s="40"/>
      <c r="B32" s="40"/>
      <c r="C32" s="40"/>
      <c r="D32" s="40"/>
      <c r="E32" s="40"/>
      <c r="F32" s="40"/>
    </row>
    <row r="33" spans="1:6">
      <c r="A33" s="40" t="s">
        <v>56</v>
      </c>
      <c r="B33" s="40"/>
      <c r="C33" s="40"/>
      <c r="D33" s="40"/>
      <c r="E33" s="40"/>
      <c r="F33" s="40"/>
    </row>
    <row r="34" spans="1:6">
      <c r="A34" s="40"/>
      <c r="B34" s="40"/>
      <c r="C34" s="40"/>
      <c r="D34" s="40"/>
      <c r="E34" s="40"/>
      <c r="F34" s="40"/>
    </row>
    <row r="35" spans="1:6">
      <c r="A35" s="40" t="s">
        <v>57</v>
      </c>
      <c r="B35" s="40"/>
      <c r="C35" s="40"/>
      <c r="D35" s="40"/>
      <c r="E35" s="40"/>
      <c r="F35" s="40"/>
    </row>
    <row r="36" spans="1:6">
      <c r="A36" s="40"/>
      <c r="B36" s="40"/>
      <c r="C36" s="40"/>
      <c r="D36" s="40"/>
      <c r="E36" s="40"/>
      <c r="F36" s="40"/>
    </row>
    <row r="37" spans="1:6">
      <c r="A37" s="39"/>
      <c r="B37" s="39"/>
      <c r="C37" s="39"/>
      <c r="D37" s="39"/>
      <c r="E37" s="39"/>
      <c r="F37" s="39"/>
    </row>
    <row r="38" spans="1:6">
      <c r="A38" s="39" t="s">
        <v>171</v>
      </c>
      <c r="B38" s="39"/>
      <c r="C38" s="39"/>
      <c r="D38" s="39"/>
      <c r="E38" s="39"/>
      <c r="F38" s="39"/>
    </row>
    <row r="39" spans="1:6" ht="15" customHeight="1"/>
    <row r="40" spans="1:6" hidden="1"/>
    <row r="41" spans="1:6" hidden="1">
      <c r="A41" s="36" t="s">
        <v>9</v>
      </c>
    </row>
    <row r="42" spans="1:6" hidden="1"/>
    <row r="43" spans="1:6" hidden="1"/>
    <row r="45" spans="1:6">
      <c r="F45" s="41" t="s">
        <v>136</v>
      </c>
    </row>
    <row r="46" spans="1:6">
      <c r="F46" s="42"/>
    </row>
    <row r="47" spans="1:6">
      <c r="B47" s="43" t="s">
        <v>10</v>
      </c>
    </row>
    <row r="49" spans="2:8">
      <c r="B49" s="43" t="s">
        <v>7</v>
      </c>
    </row>
    <row r="50" spans="2:8">
      <c r="C50" s="36" t="s">
        <v>11</v>
      </c>
      <c r="E50" s="55">
        <v>10370</v>
      </c>
      <c r="F50" s="45"/>
    </row>
    <row r="51" spans="2:8">
      <c r="C51" s="36" t="s">
        <v>21</v>
      </c>
      <c r="E51" s="44">
        <v>500</v>
      </c>
      <c r="F51" s="45"/>
    </row>
    <row r="52" spans="2:8">
      <c r="C52" s="36" t="s">
        <v>22</v>
      </c>
      <c r="E52" s="44">
        <v>500</v>
      </c>
      <c r="F52" s="45"/>
    </row>
    <row r="53" spans="2:8">
      <c r="C53" s="36" t="s">
        <v>23</v>
      </c>
      <c r="E53" s="44">
        <v>500</v>
      </c>
      <c r="F53" s="45"/>
      <c r="G53" s="46"/>
      <c r="H53" s="45"/>
    </row>
    <row r="54" spans="2:8">
      <c r="C54" s="36" t="s">
        <v>24</v>
      </c>
      <c r="E54" s="44">
        <v>200</v>
      </c>
      <c r="F54" s="45"/>
    </row>
    <row r="55" spans="2:8">
      <c r="E55" s="44"/>
      <c r="F55" s="45"/>
    </row>
    <row r="56" spans="2:8">
      <c r="C56" s="47" t="s">
        <v>3</v>
      </c>
      <c r="E56" s="45"/>
      <c r="F56" s="44">
        <f>SUM(E50:E54)</f>
        <v>12070</v>
      </c>
    </row>
    <row r="57" spans="2:8">
      <c r="E57" s="45"/>
      <c r="F57" s="45"/>
    </row>
    <row r="58" spans="2:8">
      <c r="E58" s="45"/>
      <c r="F58" s="45"/>
    </row>
    <row r="59" spans="2:8">
      <c r="C59" s="47" t="s">
        <v>25</v>
      </c>
      <c r="E59" s="45"/>
      <c r="F59" s="44">
        <f>SUM(F56:F58)</f>
        <v>12070</v>
      </c>
      <c r="G59" s="46"/>
    </row>
    <row r="60" spans="2:8">
      <c r="E60" s="45"/>
      <c r="F60" s="45"/>
    </row>
    <row r="61" spans="2:8">
      <c r="B61" s="36" t="s">
        <v>26</v>
      </c>
      <c r="E61" s="45"/>
      <c r="F61" s="45"/>
    </row>
    <row r="62" spans="2:8" ht="16.5" customHeight="1">
      <c r="E62" s="45"/>
      <c r="F62" s="45"/>
    </row>
    <row r="63" spans="2:8">
      <c r="B63" s="43" t="s">
        <v>4</v>
      </c>
      <c r="F63" s="45"/>
    </row>
    <row r="64" spans="2:8">
      <c r="E64" s="45"/>
      <c r="F64" s="45"/>
    </row>
    <row r="65" spans="2:6">
      <c r="C65" s="36" t="s">
        <v>21</v>
      </c>
      <c r="E65" s="55">
        <v>4000</v>
      </c>
      <c r="F65" s="45"/>
    </row>
    <row r="66" spans="2:6">
      <c r="E66" s="45"/>
      <c r="F66" s="45"/>
    </row>
    <row r="67" spans="2:6">
      <c r="C67" s="47" t="s">
        <v>27</v>
      </c>
      <c r="E67" s="45"/>
      <c r="F67" s="45">
        <f>E65</f>
        <v>4000</v>
      </c>
    </row>
    <row r="68" spans="2:6">
      <c r="E68" s="45"/>
      <c r="F68" s="45"/>
    </row>
    <row r="69" spans="2:6">
      <c r="B69" s="36" t="s">
        <v>28</v>
      </c>
      <c r="E69" s="45"/>
      <c r="F69" s="45"/>
    </row>
    <row r="70" spans="2:6">
      <c r="E70" s="45"/>
      <c r="F70" s="45"/>
    </row>
    <row r="71" spans="2:6">
      <c r="E71" s="45"/>
      <c r="F71" s="45"/>
    </row>
    <row r="72" spans="2:6">
      <c r="B72" s="43" t="s">
        <v>5</v>
      </c>
      <c r="E72" s="45"/>
      <c r="F72" s="45"/>
    </row>
    <row r="73" spans="2:6">
      <c r="E73" s="45"/>
      <c r="F73" s="45"/>
    </row>
    <row r="74" spans="2:6">
      <c r="C74" s="36" t="s">
        <v>21</v>
      </c>
      <c r="E74" s="44">
        <v>5600</v>
      </c>
      <c r="F74" s="45"/>
    </row>
    <row r="75" spans="2:6">
      <c r="E75" s="45"/>
      <c r="F75" s="45"/>
    </row>
    <row r="76" spans="2:6">
      <c r="C76" s="47" t="s">
        <v>29</v>
      </c>
      <c r="E76" s="45"/>
      <c r="F76" s="44">
        <f>E74</f>
        <v>5600</v>
      </c>
    </row>
    <row r="77" spans="2:6">
      <c r="E77" s="45"/>
      <c r="F77" s="45"/>
    </row>
    <row r="78" spans="2:6">
      <c r="B78" s="36" t="s">
        <v>30</v>
      </c>
      <c r="E78" s="45"/>
      <c r="F78" s="45"/>
    </row>
    <row r="79" spans="2:6">
      <c r="E79" s="45"/>
      <c r="F79" s="45"/>
    </row>
    <row r="80" spans="2:6">
      <c r="E80" s="44"/>
      <c r="F80" s="45"/>
    </row>
    <row r="81" spans="2:6">
      <c r="F81" s="41" t="s">
        <v>136</v>
      </c>
    </row>
    <row r="82" spans="2:6">
      <c r="E82" s="48"/>
      <c r="F82" s="45"/>
    </row>
    <row r="83" spans="2:6">
      <c r="B83" s="43" t="s">
        <v>31</v>
      </c>
      <c r="E83" s="45"/>
      <c r="F83" s="45"/>
    </row>
    <row r="84" spans="2:6">
      <c r="B84" s="43"/>
      <c r="E84" s="45"/>
      <c r="F84" s="45"/>
    </row>
    <row r="85" spans="2:6">
      <c r="C85" s="36" t="s">
        <v>58</v>
      </c>
      <c r="E85" s="44">
        <v>2000</v>
      </c>
      <c r="F85" s="45"/>
    </row>
    <row r="86" spans="2:6">
      <c r="E86" s="45"/>
      <c r="F86" s="45"/>
    </row>
    <row r="87" spans="2:6">
      <c r="C87" s="47" t="s">
        <v>32</v>
      </c>
      <c r="E87" s="45"/>
      <c r="F87" s="45">
        <f>E85</f>
        <v>2000</v>
      </c>
    </row>
    <row r="88" spans="2:6">
      <c r="E88" s="45"/>
      <c r="F88" s="45"/>
    </row>
    <row r="89" spans="2:6">
      <c r="B89" s="36" t="s">
        <v>33</v>
      </c>
      <c r="E89" s="45"/>
      <c r="F89" s="45"/>
    </row>
    <row r="90" spans="2:6">
      <c r="E90" s="45"/>
      <c r="F90" s="45"/>
    </row>
    <row r="91" spans="2:6">
      <c r="E91" s="44"/>
      <c r="F91" s="45"/>
    </row>
    <row r="92" spans="2:6">
      <c r="B92" s="43" t="s">
        <v>6</v>
      </c>
      <c r="E92" s="45"/>
      <c r="F92" s="45"/>
    </row>
    <row r="93" spans="2:6">
      <c r="E93" s="45"/>
      <c r="F93" s="45"/>
    </row>
    <row r="94" spans="2:6">
      <c r="C94" s="36" t="s">
        <v>11</v>
      </c>
      <c r="E94" s="44">
        <v>5000</v>
      </c>
      <c r="F94" s="45"/>
    </row>
    <row r="95" spans="2:6">
      <c r="E95" s="45"/>
      <c r="F95" s="45"/>
    </row>
    <row r="96" spans="2:6">
      <c r="C96" s="47" t="s">
        <v>34</v>
      </c>
      <c r="E96" s="45"/>
      <c r="F96" s="45">
        <f>E94</f>
        <v>5000</v>
      </c>
    </row>
    <row r="97" spans="2:6">
      <c r="E97" s="45"/>
      <c r="F97" s="45"/>
    </row>
    <row r="98" spans="2:6">
      <c r="B98" s="36" t="s">
        <v>35</v>
      </c>
      <c r="E98" s="44"/>
      <c r="F98" s="45"/>
    </row>
    <row r="99" spans="2:6">
      <c r="E99" s="44"/>
      <c r="F99" s="45"/>
    </row>
    <row r="100" spans="2:6">
      <c r="B100" s="43" t="s">
        <v>36</v>
      </c>
      <c r="F100" s="45"/>
    </row>
    <row r="101" spans="2:6">
      <c r="E101" s="44"/>
      <c r="F101" s="45"/>
    </row>
    <row r="102" spans="2:6">
      <c r="B102" s="43" t="s">
        <v>7</v>
      </c>
      <c r="E102" s="44"/>
      <c r="F102" s="45"/>
    </row>
    <row r="103" spans="2:6">
      <c r="C103" s="36" t="s">
        <v>11</v>
      </c>
      <c r="E103" s="44">
        <v>0</v>
      </c>
      <c r="F103" s="45"/>
    </row>
    <row r="104" spans="2:6">
      <c r="C104" s="36" t="s">
        <v>21</v>
      </c>
      <c r="E104" s="44">
        <v>0</v>
      </c>
      <c r="F104" s="45"/>
    </row>
    <row r="105" spans="2:6">
      <c r="C105" s="36" t="s">
        <v>22</v>
      </c>
      <c r="E105" s="44">
        <v>0</v>
      </c>
      <c r="F105" s="45"/>
    </row>
    <row r="106" spans="2:6">
      <c r="C106" s="36" t="s">
        <v>24</v>
      </c>
      <c r="E106" s="44">
        <v>0</v>
      </c>
      <c r="F106" s="45"/>
    </row>
    <row r="107" spans="2:6">
      <c r="E107" s="44"/>
      <c r="F107" s="45"/>
    </row>
    <row r="108" spans="2:6">
      <c r="C108" s="47" t="s">
        <v>3</v>
      </c>
      <c r="E108" s="45"/>
      <c r="F108" s="44">
        <f>SUM(E103:E106)</f>
        <v>0</v>
      </c>
    </row>
    <row r="109" spans="2:6">
      <c r="E109" s="45"/>
      <c r="F109" s="45"/>
    </row>
    <row r="110" spans="2:6">
      <c r="B110" s="43" t="s">
        <v>37</v>
      </c>
      <c r="E110" s="45"/>
      <c r="F110" s="45"/>
    </row>
    <row r="111" spans="2:6">
      <c r="C111" s="36" t="s">
        <v>21</v>
      </c>
      <c r="E111" s="44">
        <v>50</v>
      </c>
      <c r="F111" s="45"/>
    </row>
    <row r="112" spans="2:6">
      <c r="C112" s="36" t="s">
        <v>22</v>
      </c>
      <c r="E112" s="44">
        <v>50</v>
      </c>
      <c r="F112" s="45"/>
    </row>
    <row r="113" spans="2:17">
      <c r="C113" s="36" t="s">
        <v>24</v>
      </c>
      <c r="E113" s="44">
        <v>0</v>
      </c>
      <c r="F113" s="45"/>
    </row>
    <row r="114" spans="2:17">
      <c r="E114" s="44"/>
      <c r="F114" s="45"/>
    </row>
    <row r="115" spans="2:17">
      <c r="C115" s="47" t="s">
        <v>16</v>
      </c>
      <c r="E115" s="44"/>
      <c r="F115" s="44">
        <f>SUM(E111:E113)</f>
        <v>100</v>
      </c>
    </row>
    <row r="116" spans="2:17">
      <c r="E116" s="44"/>
      <c r="F116" s="45"/>
      <c r="Q116" s="46"/>
    </row>
    <row r="117" spans="2:17">
      <c r="C117" s="47" t="s">
        <v>38</v>
      </c>
      <c r="E117" s="45"/>
      <c r="F117" s="44">
        <f>SUM(F115+F108)</f>
        <v>100</v>
      </c>
    </row>
    <row r="118" spans="2:17">
      <c r="E118" s="45"/>
      <c r="F118" s="45"/>
      <c r="Q118" s="46"/>
    </row>
    <row r="119" spans="2:17">
      <c r="B119" s="36" t="s">
        <v>39</v>
      </c>
      <c r="E119" s="45"/>
      <c r="F119" s="45"/>
      <c r="Q119" s="46"/>
    </row>
    <row r="120" spans="2:17">
      <c r="E120" s="45"/>
      <c r="F120" s="45"/>
    </row>
    <row r="121" spans="2:17">
      <c r="E121" s="45"/>
      <c r="F121" s="45"/>
    </row>
    <row r="122" spans="2:17">
      <c r="E122" s="45"/>
      <c r="F122" s="41" t="s">
        <v>136</v>
      </c>
    </row>
    <row r="123" spans="2:17">
      <c r="B123" s="43" t="s">
        <v>40</v>
      </c>
      <c r="E123" s="45"/>
      <c r="F123" s="45"/>
    </row>
    <row r="124" spans="2:17">
      <c r="C124" s="36" t="s">
        <v>41</v>
      </c>
      <c r="E124" s="44">
        <f>F59</f>
        <v>12070</v>
      </c>
      <c r="G124" s="46"/>
    </row>
    <row r="125" spans="2:17">
      <c r="C125" s="36" t="s">
        <v>42</v>
      </c>
      <c r="E125" s="44">
        <f>E65</f>
        <v>4000</v>
      </c>
      <c r="G125" s="46"/>
    </row>
    <row r="126" spans="2:17">
      <c r="C126" s="36" t="s">
        <v>43</v>
      </c>
      <c r="E126" s="44">
        <f>F76</f>
        <v>5600</v>
      </c>
      <c r="G126" s="46"/>
    </row>
    <row r="127" spans="2:17">
      <c r="C127" s="36" t="s">
        <v>44</v>
      </c>
      <c r="E127" s="44">
        <f>F87</f>
        <v>2000</v>
      </c>
      <c r="G127" s="46"/>
    </row>
    <row r="128" spans="2:17">
      <c r="C128" s="36" t="s">
        <v>45</v>
      </c>
      <c r="E128" s="44">
        <f>F96</f>
        <v>5000</v>
      </c>
      <c r="G128" s="46"/>
    </row>
    <row r="129" spans="1:9">
      <c r="B129" s="36" t="s">
        <v>46</v>
      </c>
      <c r="C129" s="36" t="s">
        <v>59</v>
      </c>
      <c r="E129" s="44">
        <f>F117</f>
        <v>100</v>
      </c>
      <c r="G129" s="46"/>
      <c r="H129" s="45"/>
      <c r="I129" s="46"/>
    </row>
    <row r="130" spans="1:9">
      <c r="E130" s="45"/>
      <c r="F130" s="45"/>
      <c r="G130" s="49"/>
    </row>
    <row r="131" spans="1:9">
      <c r="C131" s="47" t="s">
        <v>46</v>
      </c>
      <c r="E131" s="45"/>
      <c r="F131" s="44">
        <f>SUM(E124:E129)</f>
        <v>28770</v>
      </c>
      <c r="G131" s="49"/>
    </row>
    <row r="132" spans="1:9">
      <c r="C132" s="47"/>
      <c r="E132" s="45"/>
      <c r="F132" s="45"/>
    </row>
    <row r="133" spans="1:9">
      <c r="E133" s="45"/>
      <c r="F133" s="45"/>
    </row>
    <row r="134" spans="1:9">
      <c r="E134" s="45"/>
      <c r="F134" s="45"/>
    </row>
    <row r="135" spans="1:9">
      <c r="A135" s="36" t="s">
        <v>82</v>
      </c>
      <c r="B135" s="39"/>
      <c r="C135" s="39"/>
      <c r="D135" s="39"/>
      <c r="E135" s="45"/>
      <c r="F135" s="45"/>
    </row>
    <row r="136" spans="1:9">
      <c r="A136" s="39"/>
      <c r="B136" s="39"/>
      <c r="C136" s="39"/>
      <c r="D136" s="39"/>
    </row>
    <row r="137" spans="1:9">
      <c r="A137" s="39" t="s">
        <v>83</v>
      </c>
      <c r="B137" s="39"/>
      <c r="C137" s="39"/>
      <c r="D137" s="39"/>
    </row>
    <row r="138" spans="1:9">
      <c r="A138" s="39"/>
      <c r="B138" s="39"/>
      <c r="C138" s="39"/>
      <c r="D138" s="39"/>
    </row>
    <row r="139" spans="1:9">
      <c r="A139" s="39" t="s">
        <v>84</v>
      </c>
      <c r="B139" s="39"/>
      <c r="C139" s="39"/>
      <c r="D139" s="39"/>
      <c r="E139" s="39"/>
      <c r="F139" s="39"/>
    </row>
    <row r="140" spans="1:9">
      <c r="E140" s="39"/>
      <c r="F140" s="39"/>
    </row>
    <row r="141" spans="1:9">
      <c r="A141" s="36" t="s">
        <v>87</v>
      </c>
      <c r="E141" s="39"/>
      <c r="F141" s="39"/>
    </row>
    <row r="142" spans="1:9">
      <c r="E142" s="39"/>
      <c r="F142" s="39"/>
    </row>
    <row r="143" spans="1:9">
      <c r="A143" s="36" t="s">
        <v>85</v>
      </c>
      <c r="E143" s="39"/>
      <c r="F143" s="39"/>
    </row>
    <row r="144" spans="1:9">
      <c r="E144" s="39"/>
      <c r="F144" s="39"/>
    </row>
    <row r="145" spans="1:6">
      <c r="A145" s="36" t="s">
        <v>86</v>
      </c>
      <c r="E145" s="39"/>
      <c r="F145" s="39"/>
    </row>
    <row r="148" spans="1:6">
      <c r="A148" s="36" t="s">
        <v>88</v>
      </c>
    </row>
    <row r="149" spans="1:6">
      <c r="A149" s="39"/>
      <c r="B149" s="39"/>
      <c r="C149" s="39"/>
      <c r="D149" s="39"/>
    </row>
    <row r="150" spans="1:6">
      <c r="A150" s="39" t="s">
        <v>89</v>
      </c>
      <c r="B150" s="39"/>
      <c r="C150" s="39"/>
      <c r="D150" s="39"/>
    </row>
    <row r="151" spans="1:6">
      <c r="A151" s="39"/>
      <c r="B151" s="39"/>
      <c r="C151" s="39"/>
      <c r="D151" s="39"/>
    </row>
    <row r="152" spans="1:6">
      <c r="A152" s="39" t="s">
        <v>173</v>
      </c>
      <c r="B152" s="39"/>
      <c r="C152" s="39"/>
      <c r="D152" s="39"/>
    </row>
    <row r="153" spans="1:6">
      <c r="A153" s="39"/>
      <c r="B153" s="39"/>
      <c r="C153" s="39"/>
      <c r="D153" s="39"/>
    </row>
    <row r="154" spans="1:6">
      <c r="A154" s="39" t="s">
        <v>50</v>
      </c>
      <c r="B154" s="39"/>
      <c r="C154" s="39"/>
      <c r="D154" s="39"/>
    </row>
    <row r="155" spans="1:6">
      <c r="A155" s="39"/>
      <c r="B155" s="39"/>
      <c r="C155" s="39"/>
      <c r="D155" s="39"/>
    </row>
    <row r="156" spans="1:6">
      <c r="A156" s="39"/>
      <c r="B156" s="39"/>
      <c r="C156" s="39"/>
      <c r="D156" s="39"/>
    </row>
    <row r="157" spans="1:6">
      <c r="A157" s="39"/>
      <c r="B157" s="39"/>
      <c r="C157" s="39"/>
      <c r="D157" s="39"/>
    </row>
    <row r="158" spans="1:6">
      <c r="A158" s="43" t="s">
        <v>17</v>
      </c>
      <c r="D158" s="50" t="s">
        <v>18</v>
      </c>
      <c r="E158" s="50" t="s">
        <v>19</v>
      </c>
      <c r="F158" s="50" t="s">
        <v>20</v>
      </c>
    </row>
    <row r="160" spans="1:6">
      <c r="A160" s="39" t="s">
        <v>167</v>
      </c>
      <c r="B160" s="39"/>
      <c r="C160" s="39"/>
      <c r="D160" s="51" t="s">
        <v>47</v>
      </c>
      <c r="E160" s="51" t="s">
        <v>47</v>
      </c>
      <c r="F160" s="51" t="s">
        <v>47</v>
      </c>
    </row>
    <row r="161" spans="1:6">
      <c r="A161" s="39"/>
      <c r="B161" s="39"/>
      <c r="C161" s="39"/>
      <c r="D161" s="39"/>
      <c r="E161" s="39"/>
      <c r="F161" s="39"/>
    </row>
    <row r="162" spans="1:6">
      <c r="A162" s="39" t="s">
        <v>168</v>
      </c>
      <c r="B162" s="39"/>
      <c r="C162" s="39"/>
      <c r="D162" s="51" t="s">
        <v>47</v>
      </c>
      <c r="E162" s="51" t="s">
        <v>47</v>
      </c>
      <c r="F162" s="51" t="s">
        <v>47</v>
      </c>
    </row>
    <row r="163" spans="1:6">
      <c r="A163" s="39"/>
      <c r="B163" s="39"/>
      <c r="C163" s="39"/>
      <c r="D163" s="39"/>
      <c r="E163" s="39"/>
      <c r="F163" s="39"/>
    </row>
    <row r="164" spans="1:6">
      <c r="A164" s="39" t="s">
        <v>160</v>
      </c>
      <c r="B164" s="39"/>
      <c r="C164" s="39"/>
      <c r="D164" s="51" t="s">
        <v>47</v>
      </c>
      <c r="E164" s="51" t="s">
        <v>47</v>
      </c>
      <c r="F164" s="51" t="s">
        <v>47</v>
      </c>
    </row>
    <row r="165" spans="1:6">
      <c r="A165" s="39"/>
      <c r="B165" s="39"/>
      <c r="C165" s="39"/>
      <c r="D165" s="39"/>
      <c r="E165" s="39"/>
      <c r="F165" s="39"/>
    </row>
    <row r="166" spans="1:6">
      <c r="A166" s="39" t="s">
        <v>161</v>
      </c>
      <c r="B166" s="39"/>
      <c r="C166" s="39"/>
      <c r="D166" s="51" t="s">
        <v>47</v>
      </c>
      <c r="E166" s="51" t="s">
        <v>47</v>
      </c>
      <c r="F166" s="51" t="s">
        <v>47</v>
      </c>
    </row>
    <row r="167" spans="1:6">
      <c r="A167" s="39"/>
      <c r="B167" s="39"/>
      <c r="C167" s="39"/>
      <c r="D167" s="39"/>
      <c r="E167" s="39"/>
      <c r="F167" s="39"/>
    </row>
    <row r="168" spans="1:6">
      <c r="A168" s="39" t="s">
        <v>51</v>
      </c>
      <c r="B168" s="39"/>
      <c r="C168" s="39"/>
      <c r="D168" s="51" t="s">
        <v>47</v>
      </c>
      <c r="E168" s="51" t="s">
        <v>47</v>
      </c>
      <c r="F168" s="51" t="s">
        <v>47</v>
      </c>
    </row>
    <row r="169" spans="1:6">
      <c r="A169" s="39"/>
      <c r="B169" s="39"/>
      <c r="C169" s="39"/>
      <c r="D169" s="39"/>
      <c r="E169" s="39"/>
      <c r="F169" s="39"/>
    </row>
    <row r="170" spans="1:6">
      <c r="A170" s="39"/>
      <c r="B170" s="39"/>
      <c r="C170" s="39"/>
      <c r="D170" s="39"/>
      <c r="E170" s="39"/>
      <c r="F170" s="39"/>
    </row>
    <row r="171" spans="1:6">
      <c r="A171" s="39"/>
      <c r="B171" s="39"/>
      <c r="D171" s="39"/>
      <c r="E171" s="52"/>
      <c r="F171" s="52"/>
    </row>
    <row r="172" spans="1:6">
      <c r="A172" s="39"/>
      <c r="B172" s="39"/>
      <c r="C172" s="39"/>
      <c r="D172" s="39"/>
      <c r="E172" s="39"/>
      <c r="F172" s="44"/>
    </row>
    <row r="173" spans="1:6">
      <c r="A173" s="39"/>
      <c r="B173" s="39" t="s">
        <v>8</v>
      </c>
      <c r="C173" s="39"/>
      <c r="D173" s="39" t="s">
        <v>48</v>
      </c>
      <c r="E173" s="39"/>
      <c r="F173" s="44"/>
    </row>
    <row r="174" spans="1:6">
      <c r="A174" s="39"/>
      <c r="B174" s="39"/>
      <c r="C174" s="53" t="s">
        <v>74</v>
      </c>
      <c r="D174" s="44" t="s">
        <v>135</v>
      </c>
      <c r="F174" s="44"/>
    </row>
    <row r="175" spans="1:6">
      <c r="A175" s="39"/>
      <c r="B175" s="39"/>
      <c r="C175" s="54" t="s">
        <v>162</v>
      </c>
      <c r="D175" s="44"/>
      <c r="E175" s="36" t="s">
        <v>167</v>
      </c>
      <c r="F175" s="44"/>
    </row>
    <row r="176" spans="1:6">
      <c r="A176" s="39"/>
      <c r="B176" s="39"/>
      <c r="C176" s="39"/>
      <c r="D176" s="44"/>
      <c r="F176" s="44"/>
    </row>
    <row r="177" spans="1:8">
      <c r="A177" s="39"/>
      <c r="B177" s="39"/>
      <c r="C177" s="39"/>
      <c r="D177" s="39"/>
      <c r="F177" s="44"/>
    </row>
    <row r="178" spans="1:8">
      <c r="A178" s="39"/>
      <c r="B178" s="39"/>
      <c r="C178" s="39"/>
      <c r="D178" s="39" t="s">
        <v>2</v>
      </c>
      <c r="E178" s="39"/>
      <c r="F178" s="44"/>
    </row>
    <row r="179" spans="1:8">
      <c r="A179" s="39"/>
      <c r="B179" s="39"/>
      <c r="C179" s="39"/>
      <c r="D179" s="39"/>
      <c r="F179" s="45"/>
    </row>
    <row r="180" spans="1:8">
      <c r="F180" s="45"/>
    </row>
    <row r="181" spans="1:8">
      <c r="F181" s="45"/>
    </row>
    <row r="182" spans="1:8">
      <c r="A182" s="56" t="s">
        <v>15</v>
      </c>
      <c r="B182" s="56"/>
      <c r="C182" s="56"/>
      <c r="D182" s="56"/>
      <c r="E182" s="56"/>
      <c r="F182" s="56"/>
      <c r="G182" s="56"/>
      <c r="H182" s="56"/>
    </row>
    <row r="183" spans="1:8">
      <c r="A183" s="38"/>
      <c r="B183" s="38"/>
      <c r="C183" s="38"/>
      <c r="D183" s="38"/>
      <c r="E183" s="40"/>
      <c r="F183" s="52"/>
    </row>
    <row r="184" spans="1:8">
      <c r="A184" s="56" t="s">
        <v>69</v>
      </c>
      <c r="B184" s="56"/>
      <c r="C184" s="56"/>
      <c r="D184" s="56"/>
      <c r="E184" s="56"/>
      <c r="F184" s="56"/>
      <c r="G184" s="56"/>
      <c r="H184" s="56"/>
    </row>
    <row r="185" spans="1:8">
      <c r="D185" s="36" t="s">
        <v>2</v>
      </c>
      <c r="E185" s="40"/>
      <c r="F185" s="38"/>
    </row>
    <row r="186" spans="1:8">
      <c r="E186" s="40"/>
      <c r="F186" s="38"/>
    </row>
    <row r="187" spans="1:8">
      <c r="E187" s="40"/>
      <c r="F187" s="38"/>
    </row>
    <row r="188" spans="1:8">
      <c r="A188" s="39" t="s">
        <v>52</v>
      </c>
      <c r="B188" s="39"/>
      <c r="C188" s="39"/>
      <c r="D188" s="39"/>
      <c r="E188" s="38"/>
      <c r="F188" s="38"/>
    </row>
    <row r="189" spans="1:8">
      <c r="A189" s="39"/>
      <c r="B189" s="39"/>
      <c r="C189" s="39"/>
      <c r="D189" s="39"/>
      <c r="E189" s="38"/>
      <c r="F189" s="38"/>
    </row>
    <row r="190" spans="1:8">
      <c r="A190" s="39" t="s">
        <v>53</v>
      </c>
      <c r="B190" s="39"/>
      <c r="C190" s="39"/>
      <c r="D190" s="39"/>
      <c r="E190" s="38"/>
      <c r="F190" s="38"/>
    </row>
    <row r="191" spans="1:8">
      <c r="E191" s="38"/>
      <c r="F191" s="38"/>
    </row>
    <row r="192" spans="1:8">
      <c r="A192" s="39" t="s">
        <v>90</v>
      </c>
      <c r="B192" s="39"/>
      <c r="C192" s="39"/>
      <c r="D192" s="39"/>
      <c r="E192" s="40"/>
      <c r="F192" s="38"/>
    </row>
    <row r="193" spans="1:6">
      <c r="A193" s="39"/>
      <c r="B193" s="39"/>
      <c r="C193" s="39"/>
      <c r="D193" s="39"/>
      <c r="E193" s="40"/>
      <c r="F193" s="38"/>
    </row>
    <row r="194" spans="1:6">
      <c r="A194" s="39" t="s">
        <v>174</v>
      </c>
      <c r="B194" s="39"/>
      <c r="C194" s="39"/>
      <c r="D194" s="39"/>
      <c r="E194" s="40"/>
      <c r="F194" s="38"/>
    </row>
    <row r="195" spans="1:6">
      <c r="A195" s="39"/>
      <c r="B195" s="39"/>
      <c r="C195" s="39"/>
      <c r="D195" s="39"/>
      <c r="E195" s="40"/>
      <c r="F195" s="38"/>
    </row>
    <row r="196" spans="1:6">
      <c r="A196" s="39"/>
      <c r="B196" s="39"/>
      <c r="C196" s="39"/>
      <c r="D196" s="39"/>
      <c r="E196" s="40"/>
      <c r="F196" s="38"/>
    </row>
    <row r="197" spans="1:6">
      <c r="A197" s="36" t="s">
        <v>92</v>
      </c>
      <c r="B197" s="39"/>
      <c r="C197" s="39"/>
      <c r="D197" s="39"/>
      <c r="E197" s="40"/>
      <c r="F197" s="38"/>
    </row>
    <row r="198" spans="1:6">
      <c r="B198" s="39"/>
      <c r="C198" s="39"/>
      <c r="D198" s="39"/>
      <c r="E198" s="40"/>
      <c r="F198" s="38"/>
    </row>
    <row r="199" spans="1:6">
      <c r="A199" s="36" t="s">
        <v>91</v>
      </c>
      <c r="B199" s="39"/>
      <c r="C199" s="39"/>
      <c r="D199" s="39"/>
      <c r="E199" s="40"/>
      <c r="F199" s="38"/>
    </row>
    <row r="200" spans="1:6">
      <c r="A200" s="39"/>
      <c r="B200" s="39"/>
      <c r="C200" s="39"/>
      <c r="D200" s="39"/>
    </row>
    <row r="202" spans="1:6">
      <c r="A202" s="36" t="s">
        <v>0</v>
      </c>
    </row>
    <row r="206" spans="1:6">
      <c r="B206" s="38"/>
      <c r="C206" s="38"/>
      <c r="D206" s="38"/>
    </row>
    <row r="207" spans="1:6">
      <c r="A207" s="40" t="s">
        <v>175</v>
      </c>
      <c r="B207" s="40"/>
      <c r="C207" s="40"/>
      <c r="D207" s="40"/>
    </row>
    <row r="208" spans="1:6">
      <c r="B208" s="40"/>
      <c r="C208" s="40"/>
      <c r="D208" s="40"/>
    </row>
    <row r="209" spans="1:4">
      <c r="A209" s="40"/>
      <c r="B209" s="40"/>
      <c r="C209" s="40"/>
      <c r="D209" s="40"/>
    </row>
    <row r="210" spans="1:4">
      <c r="A210" s="40" t="s">
        <v>12</v>
      </c>
      <c r="B210" s="40"/>
      <c r="C210" s="40"/>
      <c r="D210" s="40"/>
    </row>
    <row r="211" spans="1:4">
      <c r="A211" s="54" t="s">
        <v>54</v>
      </c>
      <c r="B211" s="54"/>
      <c r="C211" s="54"/>
      <c r="D211" s="54"/>
    </row>
    <row r="212" spans="1:4">
      <c r="A212" s="38"/>
      <c r="B212" s="38"/>
      <c r="C212" s="38"/>
      <c r="D212" s="38"/>
    </row>
    <row r="213" spans="1:4">
      <c r="A213" s="38"/>
      <c r="B213" s="38"/>
      <c r="C213" s="38"/>
      <c r="D213" s="38"/>
    </row>
    <row r="214" spans="1:4">
      <c r="A214" s="38"/>
      <c r="B214" s="38"/>
      <c r="C214" s="38"/>
      <c r="D214" s="38"/>
    </row>
    <row r="215" spans="1:4">
      <c r="B215" s="38"/>
      <c r="C215" s="38"/>
      <c r="D215" s="38"/>
    </row>
    <row r="216" spans="1:4">
      <c r="A216" s="40" t="s">
        <v>176</v>
      </c>
      <c r="B216" s="40"/>
      <c r="C216" s="40"/>
      <c r="D216" s="40"/>
    </row>
    <row r="217" spans="1:4">
      <c r="A217" s="40"/>
      <c r="B217" s="40"/>
      <c r="C217" s="40"/>
      <c r="D217" s="40"/>
    </row>
    <row r="218" spans="1:4">
      <c r="A218" s="40"/>
      <c r="B218" s="40"/>
      <c r="C218" s="40"/>
      <c r="D218" s="40"/>
    </row>
    <row r="219" spans="1:4">
      <c r="A219" s="40"/>
      <c r="B219" s="40"/>
      <c r="C219" s="40"/>
      <c r="D219" s="40"/>
    </row>
    <row r="220" spans="1:4">
      <c r="A220" s="40" t="s">
        <v>12</v>
      </c>
      <c r="B220" s="40"/>
      <c r="C220" s="40"/>
      <c r="D220" s="40"/>
    </row>
    <row r="221" spans="1:4">
      <c r="A221" s="40" t="s">
        <v>13</v>
      </c>
      <c r="B221" s="40"/>
      <c r="C221" s="40"/>
      <c r="D221" s="40"/>
    </row>
    <row r="222" spans="1:4">
      <c r="A222" s="40"/>
      <c r="B222" s="40"/>
      <c r="C222" s="40"/>
      <c r="D222" s="40"/>
    </row>
    <row r="223" spans="1:4">
      <c r="A223" s="40"/>
      <c r="B223" s="40"/>
      <c r="C223" s="40"/>
      <c r="D223" s="40"/>
    </row>
    <row r="224" spans="1:4">
      <c r="A224" s="40"/>
      <c r="B224" s="40"/>
      <c r="C224" s="40"/>
      <c r="D224" s="40"/>
    </row>
    <row r="225" spans="1:4">
      <c r="A225" s="40"/>
      <c r="B225" s="40"/>
      <c r="C225" s="40"/>
      <c r="D225" s="40"/>
    </row>
    <row r="226" spans="1:4">
      <c r="A226" s="40"/>
      <c r="B226" s="40"/>
      <c r="C226" s="40"/>
      <c r="D226" s="40"/>
    </row>
    <row r="227" spans="1:4">
      <c r="A227" s="40"/>
      <c r="B227" s="40"/>
      <c r="C227" s="40"/>
      <c r="D227" s="40"/>
    </row>
    <row r="228" spans="1:4">
      <c r="B228" s="40"/>
      <c r="C228" s="40"/>
      <c r="D228" s="40"/>
    </row>
    <row r="229" spans="1:4">
      <c r="B229" s="40"/>
      <c r="C229" s="40"/>
      <c r="D229" s="40"/>
    </row>
  </sheetData>
  <mergeCells count="5">
    <mergeCell ref="A184:H184"/>
    <mergeCell ref="A4:H4"/>
    <mergeCell ref="A6:H6"/>
    <mergeCell ref="A8:H8"/>
    <mergeCell ref="A182:H182"/>
  </mergeCells>
  <phoneticPr fontId="0" type="noConversion"/>
  <pageMargins left="0.58299999999999996" right="0.5" top="0.5" bottom="0.58599999999999997" header="0.5" footer="0.5"/>
  <pageSetup scale="91" orientation="portrait" blackAndWhite="1" r:id="rId1"/>
  <headerFooter alignWithMargins="0">
    <oddFooter>&amp;C2025-04 TF -&amp;P</oddFooter>
  </headerFooter>
  <rowBreaks count="6" manualBreakCount="6">
    <brk id="43" max="16383" man="1"/>
    <brk id="79" max="7" man="1"/>
    <brk id="121" max="7" man="1"/>
    <brk id="146" max="7" man="1"/>
    <brk id="178" max="16383" man="1"/>
    <brk id="22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dimension ref="A2:R76"/>
  <sheetViews>
    <sheetView defaultGridColor="0" topLeftCell="A52" colorId="22" zoomScale="85" zoomScaleNormal="85" workbookViewId="0">
      <selection activeCell="B64" sqref="B64"/>
    </sheetView>
  </sheetViews>
  <sheetFormatPr defaultColWidth="9.625" defaultRowHeight="15.75"/>
  <cols>
    <col min="1" max="1" width="18.125" customWidth="1"/>
    <col min="2" max="2" width="15.125" customWidth="1"/>
    <col min="3" max="3" width="13.875" bestFit="1" customWidth="1"/>
    <col min="4" max="4" width="12.125" customWidth="1"/>
    <col min="5" max="5" width="18.75" customWidth="1"/>
    <col min="6" max="6" width="17.5" customWidth="1"/>
    <col min="7" max="8" width="14.125" customWidth="1"/>
    <col min="9" max="9" width="15.5" customWidth="1"/>
    <col min="10" max="10" width="16.375" customWidth="1"/>
    <col min="11" max="11" width="16.5" customWidth="1"/>
    <col min="12" max="12" width="13.75" customWidth="1"/>
    <col min="13" max="13" width="11.625" customWidth="1"/>
    <col min="14" max="14" width="23.125" customWidth="1"/>
    <col min="15" max="15" width="14.75" customWidth="1"/>
    <col min="16" max="16" width="10.125" bestFit="1" customWidth="1"/>
  </cols>
  <sheetData>
    <row r="2" spans="1:14">
      <c r="A2" s="4" t="s">
        <v>137</v>
      </c>
    </row>
    <row r="3" spans="1:14">
      <c r="A3" s="5">
        <v>47600</v>
      </c>
      <c r="B3">
        <v>6.2E-2</v>
      </c>
      <c r="C3" s="5">
        <f>SUM(A3*B3)</f>
        <v>2951.2</v>
      </c>
      <c r="D3" s="5">
        <f>SUM(C3+A3)</f>
        <v>50551.199999999997</v>
      </c>
    </row>
    <row r="4" spans="1:14">
      <c r="A4" s="5">
        <v>47600</v>
      </c>
      <c r="B4">
        <v>1.4500000000000001E-2</v>
      </c>
      <c r="C4" s="5">
        <f>SUM(A4*B4)</f>
        <v>690.2</v>
      </c>
      <c r="D4" s="5">
        <f>SUM(C4+A4)</f>
        <v>48290.2</v>
      </c>
    </row>
    <row r="5" spans="1:14">
      <c r="C5" s="5">
        <f>SUM(C3:C4)</f>
        <v>3641.3999999999996</v>
      </c>
      <c r="D5" s="5"/>
    </row>
    <row r="6" spans="1:14">
      <c r="A6" s="4" t="s">
        <v>138</v>
      </c>
      <c r="D6" s="5"/>
    </row>
    <row r="7" spans="1:14">
      <c r="A7" s="5">
        <v>30400</v>
      </c>
      <c r="B7">
        <v>0.14000000000000001</v>
      </c>
      <c r="C7" s="5">
        <f>SUM(A7*B7)</f>
        <v>4256</v>
      </c>
      <c r="D7" s="5"/>
    </row>
    <row r="8" spans="1:14">
      <c r="D8" s="5"/>
    </row>
    <row r="9" spans="1:14" ht="39.75" customHeight="1">
      <c r="A9" s="32" t="s">
        <v>70</v>
      </c>
      <c r="B9" s="4">
        <v>2010</v>
      </c>
      <c r="C9" s="4">
        <v>2011</v>
      </c>
      <c r="E9" s="4">
        <v>2012</v>
      </c>
      <c r="G9" s="7">
        <v>2013</v>
      </c>
      <c r="H9" s="7"/>
      <c r="I9" s="13"/>
      <c r="J9" s="7">
        <v>2014</v>
      </c>
      <c r="N9" s="14"/>
    </row>
    <row r="10" spans="1:14">
      <c r="A10" t="s">
        <v>60</v>
      </c>
      <c r="B10" s="5">
        <v>4544035</v>
      </c>
      <c r="C10" s="5">
        <v>4629584</v>
      </c>
      <c r="D10" s="5"/>
      <c r="E10" s="5">
        <v>4868029</v>
      </c>
      <c r="G10" s="5">
        <v>5100423</v>
      </c>
      <c r="H10" s="5"/>
      <c r="J10" s="5">
        <v>5351261</v>
      </c>
    </row>
    <row r="11" spans="1:14">
      <c r="A11" t="s">
        <v>61</v>
      </c>
      <c r="B11" s="5"/>
      <c r="C11" s="5">
        <v>6974619</v>
      </c>
      <c r="E11" s="5">
        <v>10648642</v>
      </c>
      <c r="G11" s="5">
        <v>10385247</v>
      </c>
      <c r="H11" s="5"/>
      <c r="J11" s="5">
        <v>10082747</v>
      </c>
    </row>
    <row r="12" spans="1:14">
      <c r="A12" t="s">
        <v>62</v>
      </c>
      <c r="B12" s="5">
        <v>13390980</v>
      </c>
      <c r="C12" s="5">
        <v>13643685</v>
      </c>
      <c r="E12" s="5">
        <v>13465997</v>
      </c>
      <c r="G12" s="5">
        <v>13469858</v>
      </c>
      <c r="H12" s="5"/>
      <c r="J12" s="5">
        <v>12968217</v>
      </c>
    </row>
    <row r="13" spans="1:14">
      <c r="A13" t="s">
        <v>63</v>
      </c>
      <c r="B13" s="5">
        <v>935976</v>
      </c>
      <c r="C13" s="5">
        <v>1037921</v>
      </c>
      <c r="E13" s="5">
        <v>1511521</v>
      </c>
      <c r="G13" s="5">
        <v>1519483</v>
      </c>
      <c r="H13" s="5"/>
      <c r="J13" s="5">
        <v>1575842</v>
      </c>
    </row>
    <row r="14" spans="1:14">
      <c r="A14" t="s">
        <v>64</v>
      </c>
      <c r="B14" s="5">
        <v>201125</v>
      </c>
      <c r="C14" s="5">
        <v>211110</v>
      </c>
      <c r="E14" s="5">
        <v>211110</v>
      </c>
      <c r="G14" s="5">
        <v>211037</v>
      </c>
      <c r="H14" s="5"/>
      <c r="J14" s="5">
        <v>190913</v>
      </c>
    </row>
    <row r="15" spans="1:14">
      <c r="A15" t="s">
        <v>65</v>
      </c>
      <c r="B15" s="5">
        <v>13947</v>
      </c>
      <c r="C15" s="5">
        <v>13947</v>
      </c>
      <c r="E15" s="5">
        <v>13724</v>
      </c>
      <c r="G15" s="5">
        <v>13724</v>
      </c>
      <c r="H15" s="5"/>
      <c r="J15" s="5">
        <v>13724</v>
      </c>
    </row>
    <row r="16" spans="1:14">
      <c r="A16" s="4" t="s">
        <v>66</v>
      </c>
      <c r="B16" s="5">
        <f>SUM(B10:B15)</f>
        <v>19086063</v>
      </c>
      <c r="C16" s="5">
        <f>SUM(C10:C15)</f>
        <v>26510866</v>
      </c>
      <c r="D16" s="6">
        <f>SUM(C16/B16)</f>
        <v>1.3890170015681076</v>
      </c>
      <c r="E16" s="5">
        <f>SUM(E10:E15)</f>
        <v>30719023</v>
      </c>
      <c r="F16" s="6">
        <f>SUM(A71/C16)</f>
        <v>0</v>
      </c>
      <c r="G16" s="5">
        <f>SUM(G10:G15)</f>
        <v>30699772</v>
      </c>
      <c r="H16" s="5"/>
      <c r="I16" s="6">
        <f>SUM(G16/E16)</f>
        <v>0.99937331991320166</v>
      </c>
      <c r="J16" s="5">
        <f>SUM(J9:J15)</f>
        <v>30184718</v>
      </c>
      <c r="K16" s="6">
        <f>SUM(J16/G16)</f>
        <v>0.9832228721438061</v>
      </c>
    </row>
    <row r="18" spans="1:12">
      <c r="E18" s="5">
        <f>SUM(A71-C16)</f>
        <v>-26510866</v>
      </c>
      <c r="G18" s="5">
        <f>SUM(G16-E16)</f>
        <v>-19251</v>
      </c>
      <c r="H18" s="5"/>
    </row>
    <row r="19" spans="1:12">
      <c r="F19" s="8"/>
      <c r="G19" s="8"/>
      <c r="H19" s="8"/>
    </row>
    <row r="20" spans="1:12">
      <c r="A20" s="4" t="s">
        <v>70</v>
      </c>
      <c r="B20" s="4" t="s">
        <v>124</v>
      </c>
      <c r="C20" s="7"/>
      <c r="D20" s="4"/>
      <c r="E20" s="8"/>
      <c r="F20" s="4" t="s">
        <v>68</v>
      </c>
      <c r="H20" s="7">
        <v>2015</v>
      </c>
      <c r="J20" s="4" t="s">
        <v>155</v>
      </c>
      <c r="K20" s="4"/>
      <c r="L20" s="4" t="s">
        <v>156</v>
      </c>
    </row>
    <row r="21" spans="1:12">
      <c r="A21" s="8" t="s">
        <v>60</v>
      </c>
      <c r="B21" s="5">
        <v>4867581</v>
      </c>
      <c r="C21" s="12"/>
      <c r="D21" s="5"/>
      <c r="E21" s="8" t="s">
        <v>67</v>
      </c>
      <c r="F21" s="5">
        <v>111061.37</v>
      </c>
      <c r="H21" s="5">
        <v>5613925</v>
      </c>
      <c r="J21" s="5"/>
      <c r="L21" s="5">
        <v>5714350</v>
      </c>
    </row>
    <row r="22" spans="1:12">
      <c r="A22" s="8" t="s">
        <v>61</v>
      </c>
      <c r="B22" s="5">
        <v>10648642</v>
      </c>
      <c r="C22" s="12"/>
      <c r="D22" s="5"/>
      <c r="E22" s="8" t="s">
        <v>71</v>
      </c>
      <c r="F22" s="5">
        <v>4500</v>
      </c>
      <c r="G22" s="5"/>
      <c r="H22" s="5">
        <v>9700222</v>
      </c>
      <c r="J22" s="5"/>
      <c r="L22" s="5">
        <v>9286842</v>
      </c>
    </row>
    <row r="23" spans="1:12">
      <c r="A23" s="8" t="s">
        <v>122</v>
      </c>
      <c r="B23" s="5">
        <v>13426270</v>
      </c>
      <c r="C23" s="12"/>
      <c r="D23" s="5"/>
      <c r="E23" s="8" t="s">
        <v>1</v>
      </c>
      <c r="F23" s="5">
        <v>2500</v>
      </c>
      <c r="G23" s="5"/>
      <c r="H23" s="5">
        <v>13034070</v>
      </c>
      <c r="J23" s="5"/>
      <c r="L23" s="5">
        <v>13285054</v>
      </c>
    </row>
    <row r="24" spans="1:12">
      <c r="A24" s="8" t="s">
        <v>123</v>
      </c>
      <c r="B24" s="5">
        <v>1511521</v>
      </c>
      <c r="C24" s="12"/>
      <c r="D24" s="5"/>
      <c r="E24" s="8" t="s">
        <v>75</v>
      </c>
      <c r="F24" s="5">
        <v>5500</v>
      </c>
      <c r="G24" s="5"/>
      <c r="H24" s="5">
        <v>1583073</v>
      </c>
      <c r="J24" s="5"/>
      <c r="L24" s="5">
        <v>1618690</v>
      </c>
    </row>
    <row r="25" spans="1:12">
      <c r="A25" s="8" t="s">
        <v>64</v>
      </c>
      <c r="B25" s="5">
        <v>211037</v>
      </c>
      <c r="C25" s="12"/>
      <c r="D25" s="5"/>
      <c r="E25" s="8" t="s">
        <v>72</v>
      </c>
      <c r="F25" s="5">
        <v>3800</v>
      </c>
      <c r="G25" s="5"/>
      <c r="H25" s="5">
        <v>188312</v>
      </c>
      <c r="J25" s="5"/>
      <c r="L25" s="5">
        <v>195570</v>
      </c>
    </row>
    <row r="26" spans="1:12">
      <c r="A26" s="8" t="s">
        <v>65</v>
      </c>
      <c r="B26" s="5">
        <v>13724</v>
      </c>
      <c r="C26" s="12"/>
      <c r="D26" s="5"/>
      <c r="E26" s="8" t="s">
        <v>73</v>
      </c>
      <c r="F26" s="5">
        <v>4335</v>
      </c>
      <c r="G26" s="5"/>
      <c r="H26" s="5">
        <v>13342</v>
      </c>
      <c r="J26" s="5"/>
      <c r="L26" s="5">
        <v>13520</v>
      </c>
    </row>
    <row r="27" spans="1:12">
      <c r="A27" s="8"/>
      <c r="B27" s="5">
        <f>SUM(B21:B26)</f>
        <v>30678775</v>
      </c>
      <c r="F27" s="5">
        <f>SUM(F21:F26)</f>
        <v>131696.37</v>
      </c>
      <c r="G27" s="5"/>
      <c r="H27" s="5">
        <f>SUM(H20:H26)</f>
        <v>30134959</v>
      </c>
      <c r="I27" s="6">
        <f>SUM(H27/J16)</f>
        <v>0.99835151681721856</v>
      </c>
      <c r="J27" s="11"/>
      <c r="L27" s="5">
        <f>SUM(L21:L26)</f>
        <v>30114026</v>
      </c>
    </row>
    <row r="28" spans="1:12">
      <c r="A28" s="8"/>
      <c r="C28" s="5"/>
      <c r="F28" s="9"/>
      <c r="G28" s="9"/>
      <c r="K28" s="5"/>
    </row>
    <row r="30" spans="1:12">
      <c r="B30" s="4" t="s">
        <v>93</v>
      </c>
      <c r="C30" s="4" t="s">
        <v>94</v>
      </c>
      <c r="D30" s="4" t="s">
        <v>128</v>
      </c>
      <c r="F30" s="4" t="s">
        <v>141</v>
      </c>
    </row>
    <row r="31" spans="1:12">
      <c r="B31" s="5">
        <v>30699772</v>
      </c>
      <c r="C31">
        <v>4.4337999999999999E-3</v>
      </c>
      <c r="D31" s="5">
        <f>SUM(B31*C31)</f>
        <v>136116.64909359999</v>
      </c>
      <c r="F31" s="15">
        <v>30652086</v>
      </c>
    </row>
    <row r="32" spans="1:12">
      <c r="B32" s="5"/>
      <c r="C32" s="4" t="s">
        <v>126</v>
      </c>
      <c r="D32" s="5"/>
    </row>
    <row r="33" spans="1:18">
      <c r="B33" s="5">
        <v>30699772</v>
      </c>
      <c r="C33" s="19">
        <v>4.516E-3</v>
      </c>
      <c r="D33" s="5">
        <f>SUM(B33*C33)</f>
        <v>138640.17035200002</v>
      </c>
      <c r="F33" s="4" t="s">
        <v>151</v>
      </c>
    </row>
    <row r="34" spans="1:18">
      <c r="B34" s="5"/>
      <c r="C34" s="19"/>
      <c r="D34" s="5"/>
      <c r="F34" s="15">
        <v>30132944</v>
      </c>
    </row>
    <row r="36" spans="1:18">
      <c r="B36" s="4" t="s">
        <v>124</v>
      </c>
      <c r="C36" s="18" t="s">
        <v>125</v>
      </c>
      <c r="D36" s="18" t="s">
        <v>126</v>
      </c>
      <c r="E36" s="7" t="s">
        <v>127</v>
      </c>
      <c r="F36" s="7"/>
      <c r="G36" s="4" t="s">
        <v>140</v>
      </c>
      <c r="H36" s="4"/>
      <c r="R36" s="1"/>
    </row>
    <row r="37" spans="1:18">
      <c r="A37" s="8" t="s">
        <v>67</v>
      </c>
      <c r="B37" s="5">
        <v>90000</v>
      </c>
      <c r="C37" s="19">
        <v>3.0000000000000001E-3</v>
      </c>
      <c r="D37" s="19">
        <v>3.0000000000000001E-3</v>
      </c>
      <c r="E37" s="10">
        <f>SUM(B31*D37)</f>
        <v>92099.316000000006</v>
      </c>
      <c r="F37" s="9"/>
      <c r="G37" s="25">
        <v>3.0000000000000001E-3</v>
      </c>
      <c r="H37" s="25"/>
      <c r="R37" s="1"/>
    </row>
    <row r="38" spans="1:18">
      <c r="A38" s="8" t="s">
        <v>71</v>
      </c>
      <c r="B38" s="5">
        <v>4500</v>
      </c>
      <c r="C38" s="19">
        <v>1.4669999999999999E-4</v>
      </c>
      <c r="D38" s="19">
        <v>1.3999999999999999E-4</v>
      </c>
      <c r="E38" s="10">
        <f>SUM(B31*D38)</f>
        <v>4297.9680799999996</v>
      </c>
      <c r="F38" s="9"/>
      <c r="G38" s="25">
        <v>1.4019999999999999E-4</v>
      </c>
      <c r="H38" s="25"/>
    </row>
    <row r="39" spans="1:18">
      <c r="A39" s="8" t="s">
        <v>1</v>
      </c>
      <c r="B39" s="5">
        <v>1535</v>
      </c>
      <c r="C39" s="19">
        <v>5.0040000000000002E-5</v>
      </c>
      <c r="D39" s="19">
        <v>5.0040000000000002E-5</v>
      </c>
      <c r="E39" s="10">
        <f>SUM(B31*D39)</f>
        <v>1536.21659088</v>
      </c>
      <c r="F39" s="9"/>
      <c r="G39" s="25">
        <v>5.0000000000000002E-5</v>
      </c>
      <c r="H39" s="25"/>
      <c r="R39" s="1"/>
    </row>
    <row r="40" spans="1:18">
      <c r="A40" s="8" t="s">
        <v>75</v>
      </c>
      <c r="B40" s="5">
        <v>5500</v>
      </c>
      <c r="C40" s="19">
        <v>1.7929999999999999E-4</v>
      </c>
      <c r="D40" s="19">
        <v>1.83E-4</v>
      </c>
      <c r="E40" s="10">
        <f>SUM(B31*D40)</f>
        <v>5618.0582759999998</v>
      </c>
      <c r="F40" s="9"/>
      <c r="G40" s="25">
        <v>1.8330000000000001E-4</v>
      </c>
      <c r="H40" s="25"/>
      <c r="R40" s="1"/>
    </row>
    <row r="41" spans="1:18">
      <c r="A41" s="8" t="s">
        <v>72</v>
      </c>
      <c r="B41" s="5">
        <v>3800</v>
      </c>
      <c r="C41" s="19">
        <v>1.2388000000000001E-4</v>
      </c>
      <c r="D41" s="19">
        <v>1.2579999999999999E-4</v>
      </c>
      <c r="E41" s="10">
        <f>SUM(B31*D41)</f>
        <v>3862.0313176</v>
      </c>
      <c r="F41" s="9"/>
      <c r="G41" s="25">
        <v>1.26E-4</v>
      </c>
      <c r="H41" s="25"/>
      <c r="R41" s="1"/>
    </row>
    <row r="42" spans="1:18">
      <c r="A42" s="8" t="s">
        <v>73</v>
      </c>
      <c r="B42" s="5">
        <v>30719</v>
      </c>
      <c r="C42" s="19">
        <v>1E-3</v>
      </c>
      <c r="D42" s="19">
        <v>1E-3</v>
      </c>
      <c r="E42" s="10">
        <f>SUM(B31*D42)</f>
        <v>30699.772000000001</v>
      </c>
      <c r="F42" s="9"/>
      <c r="G42" s="25">
        <v>1E-3</v>
      </c>
      <c r="H42" s="25"/>
      <c r="R42" s="3"/>
    </row>
    <row r="43" spans="1:18">
      <c r="A43" s="8"/>
      <c r="B43" s="5">
        <f>SUM(B37:B42)</f>
        <v>136054</v>
      </c>
      <c r="C43" s="19">
        <f>SUM(C37:C42)</f>
        <v>4.4999199999999993E-3</v>
      </c>
      <c r="D43" s="19">
        <f>SUM(D37:D42)</f>
        <v>4.4988400000000005E-3</v>
      </c>
      <c r="E43" s="9">
        <f>SUM(E37:E42)</f>
        <v>138113.36226448001</v>
      </c>
      <c r="F43" s="20">
        <f>SUM(E43/B43)</f>
        <v>1.0151363595666427</v>
      </c>
      <c r="G43" s="5"/>
      <c r="H43" s="5"/>
      <c r="I43" s="11"/>
      <c r="R43" s="2"/>
    </row>
    <row r="44" spans="1:18">
      <c r="A44" s="8"/>
      <c r="C44" s="5"/>
      <c r="F44" s="9"/>
      <c r="G44" s="9"/>
      <c r="H44" s="9"/>
      <c r="I44" s="5"/>
      <c r="J44" s="11"/>
      <c r="K44" s="24"/>
    </row>
    <row r="45" spans="1:18">
      <c r="A45" s="8"/>
      <c r="B45" s="4"/>
      <c r="F45" s="8"/>
      <c r="G45" s="8"/>
      <c r="H45" s="8"/>
      <c r="K45" s="24"/>
    </row>
    <row r="46" spans="1:18" ht="31.5">
      <c r="A46" s="8"/>
      <c r="B46" s="26" t="s">
        <v>143</v>
      </c>
      <c r="C46" s="4" t="s">
        <v>139</v>
      </c>
      <c r="D46" s="26" t="s">
        <v>144</v>
      </c>
      <c r="E46" s="27" t="s">
        <v>142</v>
      </c>
      <c r="F46" s="28"/>
      <c r="H46" s="4" t="s">
        <v>153</v>
      </c>
      <c r="I46" s="26" t="s">
        <v>152</v>
      </c>
      <c r="J46" s="27" t="s">
        <v>150</v>
      </c>
      <c r="K46" s="28"/>
      <c r="M46" s="4"/>
      <c r="N46" s="26"/>
    </row>
    <row r="47" spans="1:18">
      <c r="A47" s="8" t="s">
        <v>67</v>
      </c>
      <c r="B47" s="10">
        <f>SUM(F31*G37)</f>
        <v>91956.258000000002</v>
      </c>
      <c r="C47" s="25">
        <v>3.0000000000000001E-3</v>
      </c>
      <c r="D47" s="10">
        <f>SUM(F31*C47)</f>
        <v>91956.258000000002</v>
      </c>
      <c r="E47" s="28" t="s">
        <v>146</v>
      </c>
      <c r="F47" s="30">
        <v>142328</v>
      </c>
      <c r="G47" s="5"/>
      <c r="H47" s="25">
        <v>2.7000000000000001E-3</v>
      </c>
      <c r="I47" s="10">
        <f>SUM(F34*H47)</f>
        <v>81358.948799999998</v>
      </c>
      <c r="J47" s="28" t="s">
        <v>146</v>
      </c>
      <c r="K47" s="30">
        <v>142328</v>
      </c>
      <c r="L47" s="5"/>
      <c r="M47" s="25"/>
      <c r="N47" s="10"/>
    </row>
    <row r="48" spans="1:18">
      <c r="A48" s="8" t="s">
        <v>71</v>
      </c>
      <c r="B48" s="10">
        <f>SUM(F31*G38)</f>
        <v>4297.4224571999994</v>
      </c>
      <c r="C48" s="25">
        <v>1.47E-4</v>
      </c>
      <c r="D48" s="10">
        <f>SUM(F31*C48)</f>
        <v>4505.8566419999997</v>
      </c>
      <c r="E48" s="28" t="s">
        <v>145</v>
      </c>
      <c r="F48" s="30">
        <v>4500</v>
      </c>
      <c r="G48" s="5"/>
      <c r="H48" s="25">
        <v>1.47E-4</v>
      </c>
      <c r="I48" s="10">
        <f>SUM(F34*H48)</f>
        <v>4429.5427680000003</v>
      </c>
      <c r="J48" s="28" t="s">
        <v>145</v>
      </c>
      <c r="K48" s="30">
        <v>4500</v>
      </c>
      <c r="L48" s="5"/>
      <c r="M48" s="25"/>
      <c r="N48" s="10"/>
    </row>
    <row r="49" spans="1:14">
      <c r="A49" s="8" t="s">
        <v>1</v>
      </c>
      <c r="B49" s="10">
        <f>SUM(F31*G39)</f>
        <v>1532.6043</v>
      </c>
      <c r="C49" s="25">
        <v>1.142E-4</v>
      </c>
      <c r="D49" s="10">
        <f>SUM(F31*C49)</f>
        <v>3500.4682211999998</v>
      </c>
      <c r="E49" s="29" t="s">
        <v>42</v>
      </c>
      <c r="F49" s="30">
        <v>3500</v>
      </c>
      <c r="G49" s="5"/>
      <c r="H49" s="25">
        <v>1.142E-4</v>
      </c>
      <c r="I49" s="10">
        <f>SUM(F34*H49)</f>
        <v>3441.1822047999999</v>
      </c>
      <c r="J49" s="29" t="s">
        <v>42</v>
      </c>
      <c r="K49" s="30">
        <v>3500</v>
      </c>
      <c r="L49" s="5"/>
      <c r="M49" s="25"/>
      <c r="N49" s="10"/>
    </row>
    <row r="50" spans="1:14">
      <c r="A50" s="8" t="s">
        <v>75</v>
      </c>
      <c r="B50" s="10">
        <f>SUM(F31*G40)</f>
        <v>5618.5273637999999</v>
      </c>
      <c r="C50" s="25">
        <v>1.7650000000000001E-4</v>
      </c>
      <c r="D50" s="10">
        <f>SUM(F31*C50)</f>
        <v>5410.0931790000004</v>
      </c>
      <c r="E50" s="29" t="s">
        <v>43</v>
      </c>
      <c r="F50" s="30">
        <v>5400</v>
      </c>
      <c r="G50" s="5"/>
      <c r="H50" s="25">
        <v>1.7650000000000001E-4</v>
      </c>
      <c r="I50" s="10">
        <f>SUM(F34*H50)</f>
        <v>5318.4646160000002</v>
      </c>
      <c r="J50" s="29" t="s">
        <v>43</v>
      </c>
      <c r="K50" s="30">
        <v>5400</v>
      </c>
      <c r="L50" s="5"/>
      <c r="M50" s="25"/>
      <c r="N50" s="10"/>
    </row>
    <row r="51" spans="1:14">
      <c r="A51" s="8" t="s">
        <v>72</v>
      </c>
      <c r="B51" s="10">
        <f>SUM(F31*G41)</f>
        <v>3862.162836</v>
      </c>
      <c r="C51" s="25">
        <v>1.18E-4</v>
      </c>
      <c r="D51" s="10">
        <f>SUM(F31*C51)</f>
        <v>3616.946148</v>
      </c>
      <c r="E51" s="28" t="s">
        <v>148</v>
      </c>
      <c r="F51" s="30">
        <v>3615</v>
      </c>
      <c r="G51" s="5"/>
      <c r="H51" s="25">
        <v>1.18E-4</v>
      </c>
      <c r="I51" s="10">
        <f>SUM(F34*H51)</f>
        <v>3555.6873919999998</v>
      </c>
      <c r="J51" s="28" t="s">
        <v>148</v>
      </c>
      <c r="K51" s="30">
        <v>3615</v>
      </c>
      <c r="L51" s="5"/>
      <c r="M51" s="25"/>
      <c r="N51" s="10"/>
    </row>
    <row r="52" spans="1:14">
      <c r="A52" s="8" t="s">
        <v>73</v>
      </c>
      <c r="B52" s="10">
        <f>SUM(F31*G42)</f>
        <v>30652.085999999999</v>
      </c>
      <c r="C52" s="25">
        <v>1E-3</v>
      </c>
      <c r="D52" s="10">
        <f>SUM(F31*C52)</f>
        <v>30652.085999999999</v>
      </c>
      <c r="E52" s="28" t="s">
        <v>147</v>
      </c>
      <c r="F52" s="30">
        <v>48510</v>
      </c>
      <c r="G52" s="5"/>
      <c r="H52" s="25">
        <v>1E-3</v>
      </c>
      <c r="I52" s="10">
        <f>SUM(F34*H52)</f>
        <v>30132.944</v>
      </c>
      <c r="J52" s="28" t="s">
        <v>147</v>
      </c>
      <c r="K52" s="30">
        <v>48510</v>
      </c>
      <c r="L52" s="5"/>
      <c r="M52" s="25"/>
      <c r="N52" s="10"/>
    </row>
    <row r="53" spans="1:14">
      <c r="B53" s="9">
        <f>SUM(B47:B52)</f>
        <v>137919.06095700001</v>
      </c>
      <c r="D53" s="9">
        <f>SUM(D47:D52)</f>
        <v>139641.70819020001</v>
      </c>
      <c r="E53" s="31" t="s">
        <v>149</v>
      </c>
      <c r="F53" s="30">
        <f>SUM(F47:F52)</f>
        <v>207853</v>
      </c>
      <c r="G53" s="20">
        <f>SUM(D53/B53)</f>
        <v>1.0124902766974109</v>
      </c>
      <c r="I53" s="9">
        <f>SUM(I47:I52)</f>
        <v>128236.76978079999</v>
      </c>
      <c r="J53" s="31" t="s">
        <v>149</v>
      </c>
      <c r="K53" s="30">
        <f>SUM(K47:K52)</f>
        <v>207853</v>
      </c>
      <c r="L53" s="20">
        <f>SUM(I53/F53)</f>
        <v>0.61695895551567692</v>
      </c>
    </row>
    <row r="54" spans="1:14">
      <c r="A54" s="4" t="s">
        <v>154</v>
      </c>
    </row>
    <row r="55" spans="1:14">
      <c r="A55" s="15">
        <v>30114026</v>
      </c>
    </row>
    <row r="56" spans="1:14">
      <c r="A56" s="4"/>
      <c r="B56" s="4"/>
      <c r="C56" s="4"/>
    </row>
    <row r="57" spans="1:14" ht="31.5">
      <c r="A57" s="8"/>
      <c r="B57" s="26" t="s">
        <v>157</v>
      </c>
      <c r="C57" s="4" t="s">
        <v>153</v>
      </c>
      <c r="D57" s="26"/>
      <c r="E57" s="27" t="s">
        <v>158</v>
      </c>
      <c r="F57" s="28"/>
      <c r="H57" s="4"/>
      <c r="I57" s="26"/>
      <c r="J57" s="4"/>
    </row>
    <row r="58" spans="1:14">
      <c r="A58" s="8" t="s">
        <v>67</v>
      </c>
      <c r="B58" s="10">
        <f>SUM(A55*C58)</f>
        <v>89980.709688000003</v>
      </c>
      <c r="C58" s="25">
        <v>2.9880000000000002E-3</v>
      </c>
      <c r="D58" s="10"/>
      <c r="E58" s="28" t="s">
        <v>146</v>
      </c>
      <c r="F58" s="30">
        <v>89923</v>
      </c>
      <c r="G58" s="5"/>
      <c r="H58" s="25"/>
      <c r="I58" s="10"/>
      <c r="K58" s="33"/>
      <c r="L58" s="5"/>
    </row>
    <row r="59" spans="1:14">
      <c r="A59" s="8" t="s">
        <v>71</v>
      </c>
      <c r="B59" s="10">
        <f>SUM(A55*C59)</f>
        <v>4513.3998748020003</v>
      </c>
      <c r="C59" s="25">
        <v>1.49877E-4</v>
      </c>
      <c r="D59" s="10"/>
      <c r="E59" s="28" t="s">
        <v>145</v>
      </c>
      <c r="F59" s="30">
        <v>4496</v>
      </c>
      <c r="G59" s="5"/>
      <c r="H59" s="25"/>
      <c r="I59" s="10"/>
      <c r="K59" s="33"/>
      <c r="L59" s="5"/>
    </row>
    <row r="60" spans="1:14">
      <c r="A60" s="8" t="s">
        <v>1</v>
      </c>
      <c r="B60" s="10">
        <f>SUM(A55*C60)</f>
        <v>1505.7013000000002</v>
      </c>
      <c r="C60" s="25">
        <v>5.0000000000000002E-5</v>
      </c>
      <c r="D60" s="10"/>
      <c r="E60" s="29" t="s">
        <v>42</v>
      </c>
      <c r="F60" s="30">
        <v>2000</v>
      </c>
      <c r="G60" s="5"/>
      <c r="H60" s="25"/>
      <c r="I60" s="10"/>
      <c r="J60" s="1"/>
      <c r="K60" s="33"/>
      <c r="L60" s="5"/>
    </row>
    <row r="61" spans="1:14">
      <c r="A61" s="8" t="s">
        <v>75</v>
      </c>
      <c r="B61" s="10">
        <f>SUM(A55*C61)</f>
        <v>5417.5132774000003</v>
      </c>
      <c r="C61" s="25">
        <v>1.7990000000000001E-4</v>
      </c>
      <c r="D61" s="10"/>
      <c r="E61" s="29" t="s">
        <v>43</v>
      </c>
      <c r="F61" s="30">
        <v>5329</v>
      </c>
      <c r="G61" s="5"/>
      <c r="H61" s="25"/>
      <c r="I61" s="10"/>
      <c r="J61" s="1"/>
      <c r="K61" s="33"/>
      <c r="L61" s="5"/>
    </row>
    <row r="62" spans="1:14">
      <c r="A62" s="8" t="s">
        <v>72</v>
      </c>
      <c r="B62" s="10">
        <f>SUM(A55*C62)</f>
        <v>3628.7401330000002</v>
      </c>
      <c r="C62" s="25">
        <v>1.205E-4</v>
      </c>
      <c r="D62" s="10"/>
      <c r="E62" s="28" t="s">
        <v>148</v>
      </c>
      <c r="F62" s="30">
        <v>3615</v>
      </c>
      <c r="G62" s="5"/>
      <c r="H62" s="25"/>
      <c r="I62" s="10"/>
      <c r="K62" s="33"/>
      <c r="L62" s="5"/>
    </row>
    <row r="63" spans="1:14">
      <c r="A63" s="8" t="s">
        <v>73</v>
      </c>
      <c r="B63" s="10">
        <f>SUM(A55*C63)</f>
        <v>30114.026000000002</v>
      </c>
      <c r="C63" s="25">
        <v>1E-3</v>
      </c>
      <c r="D63" s="10"/>
      <c r="E63" s="28" t="s">
        <v>147</v>
      </c>
      <c r="F63" s="30">
        <v>30133</v>
      </c>
      <c r="G63" s="5"/>
      <c r="H63" s="25"/>
      <c r="I63" s="10"/>
      <c r="K63" s="33"/>
      <c r="L63" s="5"/>
    </row>
    <row r="64" spans="1:14">
      <c r="B64" s="9">
        <f>SUM(B58:B63)</f>
        <v>135160.09027320199</v>
      </c>
      <c r="D64" s="9"/>
      <c r="E64" s="31" t="s">
        <v>149</v>
      </c>
      <c r="F64" s="30">
        <f>SUM(F58:F63)</f>
        <v>135496</v>
      </c>
      <c r="G64" s="20">
        <f>SUM(D64/B64)</f>
        <v>0</v>
      </c>
      <c r="I64" s="9"/>
      <c r="J64" s="34"/>
      <c r="K64" s="33"/>
      <c r="L64" s="20"/>
    </row>
    <row r="65" spans="1:7">
      <c r="A65" s="4" t="s">
        <v>166</v>
      </c>
    </row>
    <row r="66" spans="1:7">
      <c r="A66" s="15">
        <v>30335280</v>
      </c>
    </row>
    <row r="67" spans="1:7" ht="31.5">
      <c r="A67" s="5"/>
      <c r="B67" s="26" t="s">
        <v>163</v>
      </c>
      <c r="C67" s="4" t="s">
        <v>164</v>
      </c>
      <c r="D67" s="26"/>
      <c r="E67" s="27" t="s">
        <v>165</v>
      </c>
      <c r="F67" s="28"/>
    </row>
    <row r="68" spans="1:7">
      <c r="A68" s="8" t="s">
        <v>67</v>
      </c>
      <c r="B68" s="10">
        <f>SUM(A66*C68)</f>
        <v>90490.140239999993</v>
      </c>
      <c r="C68" s="35">
        <v>2.983E-3</v>
      </c>
      <c r="D68" s="10"/>
      <c r="E68" s="28" t="s">
        <v>146</v>
      </c>
      <c r="F68" s="30">
        <v>89923</v>
      </c>
      <c r="G68" s="5"/>
    </row>
    <row r="69" spans="1:7">
      <c r="A69" s="8" t="s">
        <v>71</v>
      </c>
      <c r="B69" s="10">
        <f>SUM(A66*C69)</f>
        <v>4544.8316495999998</v>
      </c>
      <c r="C69" s="35">
        <v>1.4982E-4</v>
      </c>
      <c r="D69" s="10"/>
      <c r="E69" s="28" t="s">
        <v>145</v>
      </c>
      <c r="F69" s="30">
        <v>4496</v>
      </c>
      <c r="G69" s="5"/>
    </row>
    <row r="70" spans="1:7">
      <c r="A70" s="8" t="s">
        <v>1</v>
      </c>
      <c r="B70" s="10">
        <f>SUM(A66*C70)</f>
        <v>1516.7640000000001</v>
      </c>
      <c r="C70" s="35">
        <v>5.0000000000000002E-5</v>
      </c>
      <c r="D70" s="10"/>
      <c r="E70" s="29" t="s">
        <v>42</v>
      </c>
      <c r="F70" s="30">
        <v>2000</v>
      </c>
      <c r="G70" s="5"/>
    </row>
    <row r="71" spans="1:7">
      <c r="A71" s="8" t="s">
        <v>75</v>
      </c>
      <c r="B71" s="10">
        <f>SUM(A66*C71)</f>
        <v>5454.2833440000004</v>
      </c>
      <c r="C71" s="35">
        <v>1.7980000000000001E-4</v>
      </c>
      <c r="D71" s="10"/>
      <c r="E71" s="29" t="s">
        <v>43</v>
      </c>
      <c r="F71" s="30">
        <v>5329</v>
      </c>
      <c r="G71" s="5"/>
    </row>
    <row r="72" spans="1:7">
      <c r="A72" s="8" t="s">
        <v>72</v>
      </c>
      <c r="B72" s="10">
        <f>SUM(A66*C72)</f>
        <v>3655.4012400000001</v>
      </c>
      <c r="C72" s="35">
        <v>1.205E-4</v>
      </c>
      <c r="D72" s="10"/>
      <c r="E72" s="28" t="s">
        <v>148</v>
      </c>
      <c r="F72" s="30">
        <v>3615</v>
      </c>
      <c r="G72" s="5"/>
    </row>
    <row r="73" spans="1:7">
      <c r="A73" s="8" t="s">
        <v>73</v>
      </c>
      <c r="B73" s="10">
        <f>SUM(A66*C73)</f>
        <v>30335.279999999999</v>
      </c>
      <c r="C73" s="35">
        <v>1E-3</v>
      </c>
      <c r="D73" s="10"/>
      <c r="E73" s="28" t="s">
        <v>147</v>
      </c>
      <c r="F73" s="30">
        <v>30133</v>
      </c>
      <c r="G73" s="5"/>
    </row>
    <row r="74" spans="1:7">
      <c r="B74" s="9">
        <f>SUM(B68:B73)</f>
        <v>135996.70047360001</v>
      </c>
      <c r="D74" s="9"/>
      <c r="E74" s="31" t="s">
        <v>149</v>
      </c>
      <c r="F74" s="30">
        <f>SUM(F68:F73)</f>
        <v>135496</v>
      </c>
      <c r="G74" s="20">
        <f>SUM(D74/B74)</f>
        <v>0</v>
      </c>
    </row>
    <row r="76" spans="1:7">
      <c r="C76" s="5"/>
    </row>
  </sheetData>
  <phoneticPr fontId="0" type="noConversion"/>
  <pageMargins left="0.58299999999999996" right="0.5" top="0.5" bottom="0.58599999999999997" header="0.5" footer="0.5"/>
  <pageSetup paperSize="5" orientation="landscape" blackAndWhite="1" r:id="rId1"/>
  <headerFooter alignWithMargins="0">
    <oddHeader>&amp;C&amp;"Arial,Regular"2014 Town Fund Levy Calculations</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4"/>
  <sheetViews>
    <sheetView workbookViewId="0">
      <selection activeCell="A44" sqref="A44"/>
    </sheetView>
  </sheetViews>
  <sheetFormatPr defaultColWidth="9" defaultRowHeight="12.75"/>
  <cols>
    <col min="1" max="1" width="80.25" style="22" customWidth="1"/>
    <col min="2" max="16384" width="9" style="17"/>
  </cols>
  <sheetData>
    <row r="1" spans="1:1">
      <c r="A1" s="21" t="s">
        <v>116</v>
      </c>
    </row>
    <row r="2" spans="1:1">
      <c r="A2" s="22" t="s">
        <v>117</v>
      </c>
    </row>
    <row r="3" spans="1:1">
      <c r="A3" s="22" t="s">
        <v>95</v>
      </c>
    </row>
    <row r="4" spans="1:1" ht="6.75" customHeight="1"/>
    <row r="5" spans="1:1" ht="25.5">
      <c r="A5" s="22" t="s">
        <v>96</v>
      </c>
    </row>
    <row r="6" spans="1:1" ht="5.25" customHeight="1"/>
    <row r="7" spans="1:1">
      <c r="A7" s="22" t="s">
        <v>97</v>
      </c>
    </row>
    <row r="8" spans="1:1" ht="7.5" customHeight="1"/>
    <row r="9" spans="1:1" ht="25.5">
      <c r="A9" s="22" t="s">
        <v>134</v>
      </c>
    </row>
    <row r="11" spans="1:1" ht="25.5">
      <c r="A11" s="22" t="s">
        <v>132</v>
      </c>
    </row>
    <row r="12" spans="1:1" ht="7.5" customHeight="1"/>
    <row r="13" spans="1:1" ht="25.5">
      <c r="A13" s="22" t="s">
        <v>133</v>
      </c>
    </row>
    <row r="14" spans="1:1" ht="6.75" customHeight="1"/>
    <row r="15" spans="1:1">
      <c r="A15" s="21" t="s">
        <v>113</v>
      </c>
    </row>
    <row r="16" spans="1:1">
      <c r="A16" s="22" t="s">
        <v>114</v>
      </c>
    </row>
    <row r="17" spans="1:1">
      <c r="A17" s="22" t="s">
        <v>99</v>
      </c>
    </row>
    <row r="18" spans="1:1">
      <c r="A18" s="22" t="s">
        <v>100</v>
      </c>
    </row>
    <row r="19" spans="1:1">
      <c r="A19" s="22" t="s">
        <v>102</v>
      </c>
    </row>
    <row r="20" spans="1:1">
      <c r="A20" s="22" t="s">
        <v>105</v>
      </c>
    </row>
    <row r="21" spans="1:1">
      <c r="A21" s="22" t="s">
        <v>107</v>
      </c>
    </row>
    <row r="22" spans="1:1">
      <c r="A22" s="22" t="s">
        <v>109</v>
      </c>
    </row>
    <row r="23" spans="1:1">
      <c r="A23" s="22" t="s">
        <v>111</v>
      </c>
    </row>
    <row r="24" spans="1:1">
      <c r="A24" s="22" t="s">
        <v>98</v>
      </c>
    </row>
    <row r="25" spans="1:1" ht="16.5" customHeight="1">
      <c r="A25" s="22" t="s">
        <v>104</v>
      </c>
    </row>
    <row r="26" spans="1:1">
      <c r="A26" s="22" t="s">
        <v>101</v>
      </c>
    </row>
    <row r="27" spans="1:1">
      <c r="A27" s="22" t="s">
        <v>103</v>
      </c>
    </row>
    <row r="28" spans="1:1">
      <c r="A28" s="22" t="s">
        <v>106</v>
      </c>
    </row>
    <row r="29" spans="1:1">
      <c r="A29" s="22" t="s">
        <v>108</v>
      </c>
    </row>
    <row r="30" spans="1:1">
      <c r="A30" s="22" t="s">
        <v>110</v>
      </c>
    </row>
    <row r="31" spans="1:1">
      <c r="A31" s="22" t="s">
        <v>112</v>
      </c>
    </row>
    <row r="32" spans="1:1" ht="8.25" customHeight="1"/>
    <row r="33" spans="1:1" s="16" customFormat="1" ht="21.75" customHeight="1">
      <c r="A33" s="21" t="s">
        <v>121</v>
      </c>
    </row>
    <row r="34" spans="1:1" ht="25.5">
      <c r="A34" s="22" t="s">
        <v>131</v>
      </c>
    </row>
    <row r="36" spans="1:1">
      <c r="A36" s="21" t="s">
        <v>118</v>
      </c>
    </row>
    <row r="37" spans="1:1" ht="25.5">
      <c r="A37" s="22" t="s">
        <v>115</v>
      </c>
    </row>
    <row r="38" spans="1:1" ht="25.5">
      <c r="A38" s="22" t="s">
        <v>130</v>
      </c>
    </row>
    <row r="40" spans="1:1">
      <c r="A40" s="21" t="s">
        <v>119</v>
      </c>
    </row>
    <row r="41" spans="1:1" ht="25.5">
      <c r="A41" s="22" t="s">
        <v>129</v>
      </c>
    </row>
    <row r="43" spans="1:1">
      <c r="A43" s="21" t="s">
        <v>120</v>
      </c>
    </row>
    <row r="44" spans="1:1">
      <c r="A44" s="23">
        <v>5.0000000000000002E-5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TF LEVY 2025</vt:lpstr>
      <vt:lpstr>Calculations</vt:lpstr>
      <vt:lpstr>Illinois Levy Rates</vt:lpstr>
      <vt:lpstr>Calculations!Print_Area</vt:lpstr>
      <vt:lpstr>'TF LEVY 2025'!Print_Area</vt:lpstr>
    </vt:vector>
  </TitlesOfParts>
  <Company>ILDCEO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Metsker</dc:creator>
  <cp:lastModifiedBy>Treasurer L Walk</cp:lastModifiedBy>
  <cp:lastPrinted>2025-06-11T19:55:36Z</cp:lastPrinted>
  <dcterms:created xsi:type="dcterms:W3CDTF">2000-02-22T17:07:51Z</dcterms:created>
  <dcterms:modified xsi:type="dcterms:W3CDTF">2025-06-11T19:55:42Z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1908815756</vt:i4>
  </property>
  <property fmtid="{D5CDD505-2E9C-101B-9397-08002B2CF9AE}" pid="4" name="_EmailSubject">
    <vt:lpwstr>Levy Documents </vt:lpwstr>
  </property>
  <property fmtid="{D5CDD505-2E9C-101B-9397-08002B2CF9AE}" pid="5" name="_AuthorEmail">
    <vt:lpwstr>catherine.metsker.czfm@statefarm.com</vt:lpwstr>
  </property>
  <property fmtid="{D5CDD505-2E9C-101B-9397-08002B2CF9AE}" pid="6" name="_AuthorEmailDisplayName">
    <vt:lpwstr>Catherine Metsker</vt:lpwstr>
  </property>
  <property fmtid="{D5CDD505-2E9C-101B-9397-08002B2CF9AE}" pid="7" name="MSIP_Label_261ecbe3-7ba9-4124-b9d7-ffd820687beb_Enabled">
    <vt:lpwstr>true</vt:lpwstr>
  </property>
  <property fmtid="{D5CDD505-2E9C-101B-9397-08002B2CF9AE}" pid="8" name="MSIP_Label_261ecbe3-7ba9-4124-b9d7-ffd820687beb_SetDate">
    <vt:lpwstr>2021-08-31T19:04:24Z</vt:lpwstr>
  </property>
  <property fmtid="{D5CDD505-2E9C-101B-9397-08002B2CF9AE}" pid="9" name="MSIP_Label_261ecbe3-7ba9-4124-b9d7-ffd820687beb_Method">
    <vt:lpwstr>Standard</vt:lpwstr>
  </property>
  <property fmtid="{D5CDD505-2E9C-101B-9397-08002B2CF9AE}" pid="10" name="MSIP_Label_261ecbe3-7ba9-4124-b9d7-ffd820687beb_Name">
    <vt:lpwstr>261ecbe3-7ba9-4124-b9d7-ffd820687beb</vt:lpwstr>
  </property>
  <property fmtid="{D5CDD505-2E9C-101B-9397-08002B2CF9AE}" pid="11" name="MSIP_Label_261ecbe3-7ba9-4124-b9d7-ffd820687beb_SiteId">
    <vt:lpwstr>fa23982e-6646-4a33-a5c4-1a848d02fcc4</vt:lpwstr>
  </property>
  <property fmtid="{D5CDD505-2E9C-101B-9397-08002B2CF9AE}" pid="12" name="MSIP_Label_261ecbe3-7ba9-4124-b9d7-ffd820687beb_ActionId">
    <vt:lpwstr>29015909-4928-4997-996e-22e595d52cb8</vt:lpwstr>
  </property>
  <property fmtid="{D5CDD505-2E9C-101B-9397-08002B2CF9AE}" pid="13" name="MSIP_Label_261ecbe3-7ba9-4124-b9d7-ffd820687beb_ContentBits">
    <vt:lpwstr>0</vt:lpwstr>
  </property>
  <property fmtid="{D5CDD505-2E9C-101B-9397-08002B2CF9AE}" pid="14" name="_PreviousAdHocReviewCycleID">
    <vt:i4>318937580</vt:i4>
  </property>
  <property fmtid="{D5CDD505-2E9C-101B-9397-08002B2CF9AE}" pid="15" name="_ReviewingToolsShownOnce">
    <vt:lpwstr/>
  </property>
</Properties>
</file>